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\Tuning Data Locked\Holley\"/>
    </mc:Choice>
  </mc:AlternateContent>
  <xr:revisionPtr revIDLastSave="0" documentId="8_{3F0882CF-8D26-4976-AE10-F8820CF5BD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olle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75" i="1"/>
  <c r="B74" i="1"/>
  <c r="G29" i="1"/>
</calcChain>
</file>

<file path=xl/sharedStrings.xml><?xml version="1.0" encoding="utf-8"?>
<sst xmlns="http://schemas.openxmlformats.org/spreadsheetml/2006/main" count="28" uniqueCount="25">
  <si>
    <t>Holley</t>
  </si>
  <si>
    <t>Injector Type:</t>
  </si>
  <si>
    <t>Matched Set:</t>
  </si>
  <si>
    <t>None selected</t>
  </si>
  <si>
    <t>Report Date:</t>
  </si>
  <si>
    <t>21/02/2023</t>
  </si>
  <si>
    <t>(c) Injectors Online Pty Ltd ATF Injectors Online Trust 2020</t>
  </si>
  <si>
    <t>Reference Voltage:</t>
  </si>
  <si>
    <t>V</t>
  </si>
  <si>
    <t>Minimum Pulse Width:</t>
  </si>
  <si>
    <t>ms</t>
  </si>
  <si>
    <t>Fuel Pressure [psi]</t>
  </si>
  <si>
    <t>Edit to update. Range: 29 to 110</t>
  </si>
  <si>
    <t>High Flow Offset [ms]</t>
  </si>
  <si>
    <t>Voltage [V]</t>
  </si>
  <si>
    <t>Differential Pressure [psi]</t>
  </si>
  <si>
    <t>High Flow Slope [cc/min]</t>
  </si>
  <si>
    <t>Injector Flow Rate</t>
  </si>
  <si>
    <t>Imperial</t>
  </si>
  <si>
    <t>lb/hr</t>
  </si>
  <si>
    <t>Metric</t>
  </si>
  <si>
    <t>cc/min</t>
  </si>
  <si>
    <t>Injector Offset</t>
  </si>
  <si>
    <t>Offset [ms]</t>
  </si>
  <si>
    <t>HP1000S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</si>
</sst>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###"/>
    <numFmt numFmtId="166" formatCode="0."/>
    <numFmt numFmtId="167" formatCode="0.0"/>
    <numFmt numFmtId="168" formatCode="0.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7" fontId="2" fillId="2" borderId="13" xfId="0" applyNumberFormat="1" applyFont="1" applyFill="1" applyBorder="1"/>
    <xf numFmtId="167" fontId="2" fillId="2" borderId="14" xfId="0" applyNumberFormat="1" applyFont="1" applyFill="1" applyBorder="1"/>
    <xf numFmtId="167" fontId="2" fillId="2" borderId="15" xfId="0" applyNumberFormat="1" applyFont="1" applyFill="1" applyBorder="1"/>
    <xf numFmtId="168" fontId="0" fillId="3" borderId="7" xfId="0" applyNumberFormat="1" applyFill="1" applyBorder="1"/>
    <xf numFmtId="168" fontId="0" fillId="3" borderId="8" xfId="0" applyNumberFormat="1" applyFill="1" applyBorder="1"/>
    <xf numFmtId="166" fontId="2" fillId="4" borderId="9" xfId="0" applyNumberFormat="1" applyFont="1" applyFill="1" applyBorder="1" applyProtection="1">
      <protection locked="0"/>
    </xf>
  </cellXfs>
  <cellStyles count="1">
    <cellStyle name="Normal" xfId="0" builtinId="0"/>
  </cellStyles>
  <dxfs count="1">
    <dxf>
      <font>
        <b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F293D-5BA7-493F-BCCD-CCCDA616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R81"/>
  <sheetViews>
    <sheetView tabSelected="1" topLeftCell="A4" workbookViewId="0">
      <selection activeCell="B29" sqref="B29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18" x14ac:dyDescent="0.25">
      <c r="A17" s="5" t="s">
        <v>1</v>
      </c>
      <c r="B17" s="6" t="s">
        <v>24</v>
      </c>
      <c r="C17" s="6"/>
      <c r="D17" s="7"/>
    </row>
    <row r="18" spans="1:18" x14ac:dyDescent="0.25">
      <c r="A18" s="5" t="s">
        <v>2</v>
      </c>
      <c r="B18" s="6" t="s">
        <v>3</v>
      </c>
      <c r="C18" s="6"/>
      <c r="D18" s="7"/>
    </row>
    <row r="19" spans="1:18" x14ac:dyDescent="0.25">
      <c r="A19" s="5" t="s">
        <v>4</v>
      </c>
      <c r="B19" s="6" t="s">
        <v>5</v>
      </c>
      <c r="C19" s="6"/>
      <c r="D19" s="7"/>
    </row>
    <row r="20" spans="1:18" x14ac:dyDescent="0.25">
      <c r="A20" s="8"/>
      <c r="B20" s="9"/>
      <c r="C20" s="9"/>
      <c r="D20" s="10"/>
    </row>
    <row r="21" spans="1:18" x14ac:dyDescent="0.25">
      <c r="A21" t="s">
        <v>6</v>
      </c>
    </row>
    <row r="23" spans="1:18" x14ac:dyDescent="0.25">
      <c r="A23" s="2"/>
      <c r="B23" s="11"/>
      <c r="C23" s="11"/>
      <c r="D23" s="12"/>
    </row>
    <row r="24" spans="1:18" x14ac:dyDescent="0.25">
      <c r="A24" s="5" t="s">
        <v>7</v>
      </c>
      <c r="B24" s="13">
        <v>14</v>
      </c>
      <c r="C24" s="13" t="s">
        <v>8</v>
      </c>
      <c r="D24" s="14"/>
    </row>
    <row r="25" spans="1:18" x14ac:dyDescent="0.25">
      <c r="A25" s="5" t="s">
        <v>9</v>
      </c>
      <c r="B25" s="6">
        <v>0.12999999999999989</v>
      </c>
      <c r="C25" s="13" t="s">
        <v>10</v>
      </c>
      <c r="D25" s="14"/>
    </row>
    <row r="26" spans="1:18" x14ac:dyDescent="0.25">
      <c r="A26" s="8"/>
      <c r="B26" s="15"/>
      <c r="C26" s="15"/>
      <c r="D26" s="16"/>
    </row>
    <row r="29" spans="1:18" x14ac:dyDescent="0.25">
      <c r="A29" s="17" t="s">
        <v>11</v>
      </c>
      <c r="B29" s="28">
        <v>58.015999999999998</v>
      </c>
      <c r="C29" s="17" t="s">
        <v>12</v>
      </c>
      <c r="D29" s="17"/>
      <c r="E29" s="17"/>
      <c r="F29" s="17"/>
      <c r="G29" t="str">
        <f>IF(AND($B$29&gt;=29, $B$29&lt;=110), "", "Invalid value! Calculated values below may not be valid for this value.")</f>
        <v/>
      </c>
    </row>
    <row r="31" spans="1:18" ht="31.5" hidden="1" x14ac:dyDescent="0.5">
      <c r="A31" s="1" t="s">
        <v>13</v>
      </c>
      <c r="B31" s="1"/>
    </row>
    <row r="32" spans="1:18" hidden="1" x14ac:dyDescent="0.25">
      <c r="A32" s="2"/>
      <c r="B32" s="18" t="s">
        <v>14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</row>
    <row r="33" spans="1:18" hidden="1" x14ac:dyDescent="0.25">
      <c r="A33" s="20" t="s">
        <v>15</v>
      </c>
      <c r="B33" s="21">
        <v>8</v>
      </c>
      <c r="C33" s="21">
        <v>8.8000000000000007</v>
      </c>
      <c r="D33" s="21">
        <v>9.6</v>
      </c>
      <c r="E33" s="21">
        <v>10.4</v>
      </c>
      <c r="F33" s="21">
        <v>11.2</v>
      </c>
      <c r="G33" s="21">
        <v>12</v>
      </c>
      <c r="H33" s="21">
        <v>12.8</v>
      </c>
      <c r="I33" s="21">
        <v>13.6</v>
      </c>
      <c r="J33" s="21">
        <v>14</v>
      </c>
      <c r="K33" s="21">
        <v>14.4</v>
      </c>
      <c r="L33" s="21">
        <v>15.2</v>
      </c>
      <c r="M33" s="21">
        <v>16</v>
      </c>
      <c r="N33" s="21">
        <v>16.8</v>
      </c>
      <c r="O33" s="21">
        <v>17.600000000000001</v>
      </c>
      <c r="P33" s="21">
        <v>18.399999999999999</v>
      </c>
      <c r="Q33" s="21">
        <v>19.2</v>
      </c>
      <c r="R33" s="22">
        <v>20</v>
      </c>
    </row>
    <row r="34" spans="1:18" hidden="1" x14ac:dyDescent="0.25">
      <c r="A34" s="5">
        <v>29</v>
      </c>
      <c r="B34" s="6">
        <v>2.2712406403099701</v>
      </c>
      <c r="C34" s="6">
        <v>1.9736287803268471</v>
      </c>
      <c r="D34" s="6">
        <v>1.732655186910778</v>
      </c>
      <c r="E34" s="6">
        <v>1.542539690883467</v>
      </c>
      <c r="F34" s="6">
        <v>1.3925243284422151</v>
      </c>
      <c r="G34" s="6">
        <v>1.2717633247065889</v>
      </c>
      <c r="H34" s="6">
        <v>1.17627310291972</v>
      </c>
      <c r="I34" s="6">
        <v>1.09597984961823</v>
      </c>
      <c r="J34" s="6">
        <v>1.060140315682242</v>
      </c>
      <c r="K34" s="6">
        <v>1.0269690799512741</v>
      </c>
      <c r="L34" s="6">
        <v>0.96453562847928076</v>
      </c>
      <c r="M34" s="6">
        <v>0.90532236073739369</v>
      </c>
      <c r="N34" s="6">
        <v>0.84742630543371211</v>
      </c>
      <c r="O34" s="6">
        <v>0.78969813157283986</v>
      </c>
      <c r="P34" s="6">
        <v>0.73229005621800503</v>
      </c>
      <c r="Q34" s="6">
        <v>0.67654971229276195</v>
      </c>
      <c r="R34" s="7">
        <v>0.62440758816121145</v>
      </c>
    </row>
    <row r="35" spans="1:18" hidden="1" x14ac:dyDescent="0.25">
      <c r="A35" s="5">
        <v>34.4</v>
      </c>
      <c r="B35" s="6">
        <v>2.3610375250199689</v>
      </c>
      <c r="C35" s="6">
        <v>2.0395443695993141</v>
      </c>
      <c r="D35" s="6">
        <v>1.77914223012133</v>
      </c>
      <c r="E35" s="6">
        <v>1.574010058392326</v>
      </c>
      <c r="F35" s="6">
        <v>1.4129211296340469</v>
      </c>
      <c r="G35" s="6">
        <v>1.284346099201062</v>
      </c>
      <c r="H35" s="6">
        <v>1.1843474762081301</v>
      </c>
      <c r="I35" s="6">
        <v>1.1019530686374219</v>
      </c>
      <c r="J35" s="6">
        <v>1.065859138582788</v>
      </c>
      <c r="K35" s="6">
        <v>1.0330370540861309</v>
      </c>
      <c r="L35" s="6">
        <v>0.97242550613913803</v>
      </c>
      <c r="M35" s="6">
        <v>0.91624817910314094</v>
      </c>
      <c r="N35" s="6">
        <v>0.86230727048475031</v>
      </c>
      <c r="O35" s="6">
        <v>0.80889598780724137</v>
      </c>
      <c r="P35" s="6">
        <v>0.75578475204531204</v>
      </c>
      <c r="Q35" s="6">
        <v>0.7038524351469746</v>
      </c>
      <c r="R35" s="7">
        <v>0.65468687278445337</v>
      </c>
    </row>
    <row r="36" spans="1:18" hidden="1" x14ac:dyDescent="0.25">
      <c r="A36" s="5">
        <v>39.799999999999997</v>
      </c>
      <c r="B36" s="6">
        <v>2.4508710913638931</v>
      </c>
      <c r="C36" s="6">
        <v>2.1054900245799719</v>
      </c>
      <c r="D36" s="6">
        <v>1.8256533486547679</v>
      </c>
      <c r="E36" s="6">
        <v>1.6054991885075589</v>
      </c>
      <c r="F36" s="6">
        <v>1.4333320583845379</v>
      </c>
      <c r="G36" s="6">
        <v>1.296938991746905</v>
      </c>
      <c r="H36" s="6">
        <v>1.1924286878377861</v>
      </c>
      <c r="I36" s="6">
        <v>1.10793047182816</v>
      </c>
      <c r="J36" s="6">
        <v>1.071581053147693</v>
      </c>
      <c r="K36" s="6">
        <v>1.0391072358916329</v>
      </c>
      <c r="L36" s="6">
        <v>0.98031629263753262</v>
      </c>
      <c r="M36" s="6">
        <v>0.92717423301574509</v>
      </c>
      <c r="N36" s="6">
        <v>0.87718852758812926</v>
      </c>
      <c r="O36" s="6">
        <v>0.82809481813989427</v>
      </c>
      <c r="P36" s="6">
        <v>0.77928178168557605</v>
      </c>
      <c r="Q36" s="6">
        <v>0.73115952919764582</v>
      </c>
      <c r="R36" s="7">
        <v>0.684973191528082</v>
      </c>
    </row>
    <row r="37" spans="1:18" hidden="1" x14ac:dyDescent="0.25">
      <c r="A37" s="5">
        <v>45.2</v>
      </c>
      <c r="B37" s="6">
        <v>2.5512517890922428</v>
      </c>
      <c r="C37" s="6">
        <v>2.1803391403713439</v>
      </c>
      <c r="D37" s="6">
        <v>1.879556246455214</v>
      </c>
      <c r="E37" s="6">
        <v>1.6430114044619399</v>
      </c>
      <c r="F37" s="6">
        <v>1.4585403676621611</v>
      </c>
      <c r="G37" s="6">
        <v>1.3132355485378731</v>
      </c>
      <c r="H37" s="6">
        <v>1.2032738346322409</v>
      </c>
      <c r="I37" s="6">
        <v>1.115864070133382</v>
      </c>
      <c r="J37" s="6">
        <v>1.0789047886881751</v>
      </c>
      <c r="K37" s="6">
        <v>1.046468860877146</v>
      </c>
      <c r="L37" s="6">
        <v>0.98897675849730893</v>
      </c>
      <c r="M37" s="6">
        <v>0.93848019150111417</v>
      </c>
      <c r="N37" s="6">
        <v>0.89221390167733317</v>
      </c>
      <c r="O37" s="6">
        <v>0.84733396690144169</v>
      </c>
      <c r="P37" s="6">
        <v>0.80285831931365237</v>
      </c>
      <c r="Q37" s="6">
        <v>0.75872830891088849</v>
      </c>
      <c r="R37" s="7">
        <v>0.71583536263905057</v>
      </c>
    </row>
    <row r="38" spans="1:18" hidden="1" x14ac:dyDescent="0.25">
      <c r="A38" s="5">
        <v>50.6</v>
      </c>
      <c r="B38" s="6">
        <v>2.6748261785853988</v>
      </c>
      <c r="C38" s="6">
        <v>2.2747674306469361</v>
      </c>
      <c r="D38" s="6">
        <v>1.9497140522172309</v>
      </c>
      <c r="E38" s="6">
        <v>1.6937687001763431</v>
      </c>
      <c r="F38" s="6">
        <v>1.494298366819355</v>
      </c>
      <c r="G38" s="6">
        <v>1.337676656085897</v>
      </c>
      <c r="H38" s="6">
        <v>1.2201970189454969</v>
      </c>
      <c r="I38" s="6">
        <v>1.128099443477087</v>
      </c>
      <c r="J38" s="6">
        <v>1.0897510120612099</v>
      </c>
      <c r="K38" s="6">
        <v>1.056670436741924</v>
      </c>
      <c r="L38" s="6">
        <v>0.99932978939822792</v>
      </c>
      <c r="M38" s="6">
        <v>0.95062157994744501</v>
      </c>
      <c r="N38" s="6">
        <v>0.90755619653157371</v>
      </c>
      <c r="O38" s="6">
        <v>0.86666177799003696</v>
      </c>
      <c r="P38" s="6">
        <v>0.82660969915189386</v>
      </c>
      <c r="Q38" s="6">
        <v>0.78687254903850579</v>
      </c>
      <c r="R38" s="7">
        <v>0.74796386312653906</v>
      </c>
    </row>
    <row r="39" spans="1:18" hidden="1" x14ac:dyDescent="0.25">
      <c r="A39" s="5">
        <v>56</v>
      </c>
      <c r="B39" s="6">
        <v>2.7984005680785549</v>
      </c>
      <c r="C39" s="6">
        <v>2.3691957209225278</v>
      </c>
      <c r="D39" s="6">
        <v>2.0198718579792492</v>
      </c>
      <c r="E39" s="6">
        <v>1.7445259958907451</v>
      </c>
      <c r="F39" s="6">
        <v>1.5300563659765489</v>
      </c>
      <c r="G39" s="6">
        <v>1.3621177636339219</v>
      </c>
      <c r="H39" s="6">
        <v>1.2371202032587529</v>
      </c>
      <c r="I39" s="6">
        <v>1.1403348168207921</v>
      </c>
      <c r="J39" s="6">
        <v>1.100597235434245</v>
      </c>
      <c r="K39" s="6">
        <v>1.0668720126067019</v>
      </c>
      <c r="L39" s="6">
        <v>1.009682820299147</v>
      </c>
      <c r="M39" s="6">
        <v>0.96276296839377595</v>
      </c>
      <c r="N39" s="6">
        <v>0.92289849138581448</v>
      </c>
      <c r="O39" s="6">
        <v>0.88598958907863201</v>
      </c>
      <c r="P39" s="6">
        <v>0.85036107899013513</v>
      </c>
      <c r="Q39" s="6">
        <v>0.81501678916612308</v>
      </c>
      <c r="R39" s="7">
        <v>0.78009236361402778</v>
      </c>
    </row>
    <row r="40" spans="1:18" hidden="1" x14ac:dyDescent="0.25">
      <c r="A40" s="5">
        <v>61.400000000000013</v>
      </c>
      <c r="B40" s="6">
        <v>2.9496258924992751</v>
      </c>
      <c r="C40" s="6">
        <v>2.4874832206000561</v>
      </c>
      <c r="D40" s="6">
        <v>2.1103617512180208</v>
      </c>
      <c r="E40" s="6">
        <v>1.8123749110572041</v>
      </c>
      <c r="F40" s="6">
        <v>1.579952170461586</v>
      </c>
      <c r="G40" s="6">
        <v>1.3980074659860231</v>
      </c>
      <c r="H40" s="6">
        <v>1.263111476052841</v>
      </c>
      <c r="I40" s="6">
        <v>1.159522375922533</v>
      </c>
      <c r="J40" s="6">
        <v>1.117436919554083</v>
      </c>
      <c r="K40" s="6">
        <v>1.082196525407201</v>
      </c>
      <c r="L40" s="6">
        <v>1.023616193213958</v>
      </c>
      <c r="M40" s="6">
        <v>0.97720670753261574</v>
      </c>
      <c r="N40" s="6">
        <v>0.93957384981170422</v>
      </c>
      <c r="O40" s="6">
        <v>0.90594578021846417</v>
      </c>
      <c r="P40" s="6">
        <v>0.87432280925968131</v>
      </c>
      <c r="Q40" s="6">
        <v>0.84324000400560029</v>
      </c>
      <c r="R40" s="7">
        <v>0.81243306669438009</v>
      </c>
    </row>
    <row r="41" spans="1:18" hidden="1" x14ac:dyDescent="0.25">
      <c r="A41" s="5">
        <v>66.800000000000011</v>
      </c>
      <c r="B41" s="6">
        <v>3.1173241143236479</v>
      </c>
      <c r="C41" s="6">
        <v>2.6199847173680961</v>
      </c>
      <c r="D41" s="6">
        <v>2.2129643774216681</v>
      </c>
      <c r="E41" s="6">
        <v>1.890406067599355</v>
      </c>
      <c r="F41" s="6">
        <v>1.6382704972695941</v>
      </c>
      <c r="G41" s="6">
        <v>1.4407176077958721</v>
      </c>
      <c r="H41" s="6">
        <v>1.2945050143248731</v>
      </c>
      <c r="I41" s="6">
        <v>1.1828516627099119</v>
      </c>
      <c r="J41" s="6">
        <v>1.137847176033719</v>
      </c>
      <c r="K41" s="6">
        <v>1.100573000637491</v>
      </c>
      <c r="L41" s="6">
        <v>1.0396825358391739</v>
      </c>
      <c r="M41" s="6">
        <v>0.99302205984997149</v>
      </c>
      <c r="N41" s="6">
        <v>0.95704337376964022</v>
      </c>
      <c r="O41" s="6">
        <v>0.92627632543137361</v>
      </c>
      <c r="P41" s="6">
        <v>0.89840985467979195</v>
      </c>
      <c r="Q41" s="6">
        <v>0.8715102676095895</v>
      </c>
      <c r="R41" s="7">
        <v>0.84490018834069347</v>
      </c>
    </row>
    <row r="42" spans="1:18" hidden="1" x14ac:dyDescent="0.25">
      <c r="A42" s="5">
        <v>72.2</v>
      </c>
      <c r="B42" s="6">
        <v>3.285022336148022</v>
      </c>
      <c r="C42" s="6">
        <v>2.752486214136137</v>
      </c>
      <c r="D42" s="6">
        <v>2.3155670036253131</v>
      </c>
      <c r="E42" s="6">
        <v>1.9684372241415069</v>
      </c>
      <c r="F42" s="6">
        <v>1.696588824077601</v>
      </c>
      <c r="G42" s="6">
        <v>1.483427749605722</v>
      </c>
      <c r="H42" s="6">
        <v>1.325898552596904</v>
      </c>
      <c r="I42" s="6">
        <v>1.2061809494972919</v>
      </c>
      <c r="J42" s="6">
        <v>1.158257432513355</v>
      </c>
      <c r="K42" s="6">
        <v>1.118949475867782</v>
      </c>
      <c r="L42" s="6">
        <v>1.0557488784643889</v>
      </c>
      <c r="M42" s="6">
        <v>1.0088374121673269</v>
      </c>
      <c r="N42" s="6">
        <v>0.97451289772757654</v>
      </c>
      <c r="O42" s="6">
        <v>0.94660687064428306</v>
      </c>
      <c r="P42" s="6">
        <v>0.92249690009990259</v>
      </c>
      <c r="Q42" s="6">
        <v>0.89978053121357893</v>
      </c>
      <c r="R42" s="7">
        <v>0.87736730998700685</v>
      </c>
    </row>
    <row r="43" spans="1:18" hidden="1" x14ac:dyDescent="0.25">
      <c r="A43" s="5">
        <v>77.599999999999994</v>
      </c>
      <c r="B43" s="6">
        <v>3.5053165547616398</v>
      </c>
      <c r="C43" s="6">
        <v>2.931146158763414</v>
      </c>
      <c r="D43" s="6">
        <v>2.4582877469290709</v>
      </c>
      <c r="E43" s="6">
        <v>2.08097648670977</v>
      </c>
      <c r="F43" s="6">
        <v>1.7842355655228439</v>
      </c>
      <c r="G43" s="6">
        <v>1.550683832834816</v>
      </c>
      <c r="H43" s="6">
        <v>1.37751898026955</v>
      </c>
      <c r="I43" s="6">
        <v>1.245815291837538</v>
      </c>
      <c r="J43" s="6">
        <v>1.193160784436069</v>
      </c>
      <c r="K43" s="6">
        <v>1.1501394924883199</v>
      </c>
      <c r="L43" s="6">
        <v>1.081567568002358</v>
      </c>
      <c r="M43" s="6">
        <v>1.031741135090823</v>
      </c>
      <c r="N43" s="6">
        <v>0.99687023718440093</v>
      </c>
      <c r="O43" s="6">
        <v>0.97002189441971509</v>
      </c>
      <c r="P43" s="6">
        <v>0.94829540683129543</v>
      </c>
      <c r="Q43" s="6">
        <v>0.92881955856273368</v>
      </c>
      <c r="R43" s="7">
        <v>0.9100577159832467</v>
      </c>
    </row>
    <row r="44" spans="1:18" hidden="1" x14ac:dyDescent="0.25">
      <c r="A44" s="5">
        <v>83</v>
      </c>
      <c r="B44" s="6">
        <v>3.7289239070312741</v>
      </c>
      <c r="C44" s="6">
        <v>3.1127137221534791</v>
      </c>
      <c r="D44" s="6">
        <v>2.60353561571945</v>
      </c>
      <c r="E44" s="6">
        <v>2.195689488240308</v>
      </c>
      <c r="F44" s="6">
        <v>1.873729766157834</v>
      </c>
      <c r="G44" s="6">
        <v>1.619486117098194</v>
      </c>
      <c r="H44" s="6">
        <v>1.430413542707591</v>
      </c>
      <c r="I44" s="6">
        <v>1.286476724291352</v>
      </c>
      <c r="J44" s="6">
        <v>1.2289770872528361</v>
      </c>
      <c r="K44" s="6">
        <v>1.182136661322418</v>
      </c>
      <c r="L44" s="6">
        <v>1.1080005786056959</v>
      </c>
      <c r="M44" s="6">
        <v>1.0550913695485651</v>
      </c>
      <c r="N44" s="6">
        <v>1.019535470530919</v>
      </c>
      <c r="O44" s="6">
        <v>0.99363121605735361</v>
      </c>
      <c r="P44" s="6">
        <v>0.97420172214922585</v>
      </c>
      <c r="Q44" s="6">
        <v>0.95790701197457628</v>
      </c>
      <c r="R44" s="7">
        <v>0.94276218713538751</v>
      </c>
    </row>
    <row r="45" spans="1:18" hidden="1" x14ac:dyDescent="0.25">
      <c r="A45" s="5">
        <v>88.4</v>
      </c>
      <c r="B45" s="6">
        <v>3.970138126572782</v>
      </c>
      <c r="C45" s="6">
        <v>3.3099425138362681</v>
      </c>
      <c r="D45" s="6">
        <v>2.7626066667767781</v>
      </c>
      <c r="E45" s="6">
        <v>2.322504185044842</v>
      </c>
      <c r="F45" s="6">
        <v>1.9737207341066849</v>
      </c>
      <c r="G45" s="6">
        <v>1.6972878336686721</v>
      </c>
      <c r="H45" s="6">
        <v>1.49093572755824</v>
      </c>
      <c r="I45" s="6">
        <v>1.3335015622166571</v>
      </c>
      <c r="J45" s="6">
        <v>1.2705650344280499</v>
      </c>
      <c r="K45" s="6">
        <v>1.2193495777197101</v>
      </c>
      <c r="L45" s="6">
        <v>1.1386182378967531</v>
      </c>
      <c r="M45" s="6">
        <v>1.0817027467719209</v>
      </c>
      <c r="N45" s="6">
        <v>1.044663865833217</v>
      </c>
      <c r="O45" s="6">
        <v>1.019013311794311</v>
      </c>
      <c r="P45" s="6">
        <v>1.001306982742836</v>
      </c>
      <c r="Q45" s="6">
        <v>0.98773614087127848</v>
      </c>
      <c r="R45" s="7">
        <v>0.97585865693494467</v>
      </c>
    </row>
    <row r="46" spans="1:18" hidden="1" x14ac:dyDescent="0.25">
      <c r="A46" s="5">
        <v>93.800000000000011</v>
      </c>
      <c r="B46" s="6">
        <v>4.2628421963337804</v>
      </c>
      <c r="C46" s="6">
        <v>3.5529712929099921</v>
      </c>
      <c r="D46" s="6">
        <v>2.9621024892310581</v>
      </c>
      <c r="E46" s="6">
        <v>2.484709304656465</v>
      </c>
      <c r="F46" s="6">
        <v>2.1044086436768881</v>
      </c>
      <c r="G46" s="6">
        <v>1.801407657509333</v>
      </c>
      <c r="H46" s="6">
        <v>1.5737642733015771</v>
      </c>
      <c r="I46" s="6">
        <v>1.399135661491733</v>
      </c>
      <c r="J46" s="6">
        <v>1.329031685744537</v>
      </c>
      <c r="K46" s="6">
        <v>1.27181552332797</v>
      </c>
      <c r="L46" s="6">
        <v>1.181473561664099</v>
      </c>
      <c r="M46" s="6">
        <v>1.1178510705714639</v>
      </c>
      <c r="N46" s="6">
        <v>1.0769955777852691</v>
      </c>
      <c r="O46" s="6">
        <v>1.0495797410891621</v>
      </c>
      <c r="P46" s="6">
        <v>1.0319184612065999</v>
      </c>
      <c r="Q46" s="6">
        <v>1.0197342393545179</v>
      </c>
      <c r="R46" s="7">
        <v>1.010101494872004</v>
      </c>
    </row>
    <row r="47" spans="1:18" hidden="1" x14ac:dyDescent="0.25">
      <c r="A47" s="5">
        <v>99.2</v>
      </c>
      <c r="B47" s="6">
        <v>4.5555462660947788</v>
      </c>
      <c r="C47" s="6">
        <v>3.7960000719837148</v>
      </c>
      <c r="D47" s="6">
        <v>3.1615983116853381</v>
      </c>
      <c r="E47" s="6">
        <v>2.646914424268088</v>
      </c>
      <c r="F47" s="6">
        <v>2.2350965532470899</v>
      </c>
      <c r="G47" s="6">
        <v>1.9055274813499929</v>
      </c>
      <c r="H47" s="6">
        <v>1.656592819044914</v>
      </c>
      <c r="I47" s="6">
        <v>1.4647697607668091</v>
      </c>
      <c r="J47" s="6">
        <v>1.387498337061025</v>
      </c>
      <c r="K47" s="6">
        <v>1.324281468936229</v>
      </c>
      <c r="L47" s="6">
        <v>1.224328885431446</v>
      </c>
      <c r="M47" s="6">
        <v>1.153999394371007</v>
      </c>
      <c r="N47" s="6">
        <v>1.109327289737321</v>
      </c>
      <c r="O47" s="6">
        <v>1.0801461703840129</v>
      </c>
      <c r="P47" s="6">
        <v>1.0625299396703649</v>
      </c>
      <c r="Q47" s="6">
        <v>1.0517323378377581</v>
      </c>
      <c r="R47" s="7">
        <v>1.044344332809064</v>
      </c>
    </row>
    <row r="48" spans="1:18" hidden="1" x14ac:dyDescent="0.25">
      <c r="A48" s="5">
        <v>104.6</v>
      </c>
      <c r="B48" s="6">
        <v>4.895858709029552</v>
      </c>
      <c r="C48" s="6">
        <v>4.0818426629272224</v>
      </c>
      <c r="D48" s="6">
        <v>3.3993535922292182</v>
      </c>
      <c r="E48" s="6">
        <v>2.8430848730065921</v>
      </c>
      <c r="F48" s="6">
        <v>2.3957158877989109</v>
      </c>
      <c r="G48" s="6">
        <v>2.0357850335508232</v>
      </c>
      <c r="H48" s="6">
        <v>1.7620456386380809</v>
      </c>
      <c r="I48" s="6">
        <v>1.549754886905182</v>
      </c>
      <c r="J48" s="6">
        <v>1.4637694695689749</v>
      </c>
      <c r="K48" s="6">
        <v>1.393085419238721</v>
      </c>
      <c r="L48" s="6">
        <v>1.280769416541415</v>
      </c>
      <c r="M48" s="6">
        <v>1.201220335685373</v>
      </c>
      <c r="N48" s="6">
        <v>1.1504992714875131</v>
      </c>
      <c r="O48" s="6">
        <v>1.117560729284127</v>
      </c>
      <c r="P48" s="6">
        <v>1.098257632363975</v>
      </c>
      <c r="Q48" s="6">
        <v>1.087374959992891</v>
      </c>
      <c r="R48" s="7">
        <v>1.081000211383867</v>
      </c>
    </row>
    <row r="49" spans="1:18" hidden="1" x14ac:dyDescent="0.25">
      <c r="A49" s="8">
        <v>110</v>
      </c>
      <c r="B49" s="9">
        <v>5.2722493722600756</v>
      </c>
      <c r="C49" s="9">
        <v>4.400130095678298</v>
      </c>
      <c r="D49" s="9">
        <v>3.666102368356623</v>
      </c>
      <c r="E49" s="9">
        <v>3.064994672724056</v>
      </c>
      <c r="F49" s="9">
        <v>2.5790176303446128</v>
      </c>
      <c r="G49" s="9">
        <v>2.1858500830245942</v>
      </c>
      <c r="H49" s="9">
        <v>1.88464341575807</v>
      </c>
      <c r="I49" s="9">
        <v>1.6494044630883971</v>
      </c>
      <c r="J49" s="9">
        <v>1.5535330604798301</v>
      </c>
      <c r="K49" s="9">
        <v>1.474270513723559</v>
      </c>
      <c r="L49" s="9">
        <v>1.3475049875907139</v>
      </c>
      <c r="M49" s="9">
        <v>1.2568322449601921</v>
      </c>
      <c r="N49" s="9">
        <v>1.1983705201941079</v>
      </c>
      <c r="O49" s="9">
        <v>1.1601648864007299</v>
      </c>
      <c r="P49" s="9">
        <v>1.137862456153641</v>
      </c>
      <c r="Q49" s="9">
        <v>1.1257794477431291</v>
      </c>
      <c r="R49" s="10">
        <v>1.1194847223169599</v>
      </c>
    </row>
    <row r="50" spans="1:18" hidden="1" x14ac:dyDescent="0.25"/>
    <row r="51" spans="1:18" ht="31.5" hidden="1" x14ac:dyDescent="0.5">
      <c r="A51" s="1" t="s">
        <v>16</v>
      </c>
      <c r="B51" s="1"/>
    </row>
    <row r="52" spans="1:18" hidden="1" x14ac:dyDescent="0.25">
      <c r="A52" s="2"/>
      <c r="B52" s="19" t="s">
        <v>14</v>
      </c>
    </row>
    <row r="53" spans="1:18" hidden="1" x14ac:dyDescent="0.25">
      <c r="A53" s="20" t="s">
        <v>15</v>
      </c>
      <c r="B53" s="22">
        <v>14</v>
      </c>
    </row>
    <row r="54" spans="1:18" hidden="1" x14ac:dyDescent="0.25">
      <c r="A54" s="5">
        <v>29</v>
      </c>
      <c r="B54" s="7">
        <v>786.84279450540521</v>
      </c>
    </row>
    <row r="55" spans="1:18" hidden="1" x14ac:dyDescent="0.25">
      <c r="A55" s="5">
        <v>34.4</v>
      </c>
      <c r="B55" s="7">
        <v>867.77513202200737</v>
      </c>
    </row>
    <row r="56" spans="1:18" hidden="1" x14ac:dyDescent="0.25">
      <c r="A56" s="5">
        <v>39.799999999999997</v>
      </c>
      <c r="B56" s="7">
        <v>948.6696672645312</v>
      </c>
    </row>
    <row r="57" spans="1:18" hidden="1" x14ac:dyDescent="0.25">
      <c r="A57" s="5">
        <v>45.2</v>
      </c>
      <c r="B57" s="7">
        <v>1023.04951959402</v>
      </c>
    </row>
    <row r="58" spans="1:18" hidden="1" x14ac:dyDescent="0.25">
      <c r="A58" s="5">
        <v>50.6</v>
      </c>
      <c r="B58" s="7">
        <v>1083.1032445697269</v>
      </c>
    </row>
    <row r="59" spans="1:18" hidden="1" x14ac:dyDescent="0.25">
      <c r="A59" s="5">
        <v>56</v>
      </c>
      <c r="B59" s="7">
        <v>1143.1569695454341</v>
      </c>
    </row>
    <row r="60" spans="1:18" hidden="1" x14ac:dyDescent="0.25">
      <c r="A60" s="5">
        <v>61.400000000000013</v>
      </c>
      <c r="B60" s="7">
        <v>1195.2891136430601</v>
      </c>
    </row>
    <row r="61" spans="1:18" hidden="1" x14ac:dyDescent="0.25">
      <c r="A61" s="5">
        <v>66.800000000000011</v>
      </c>
      <c r="B61" s="7">
        <v>1242.7020180686379</v>
      </c>
    </row>
    <row r="62" spans="1:18" hidden="1" x14ac:dyDescent="0.25">
      <c r="A62" s="5">
        <v>72.2</v>
      </c>
      <c r="B62" s="7">
        <v>1290.114922494216</v>
      </c>
    </row>
    <row r="63" spans="1:18" hidden="1" x14ac:dyDescent="0.25">
      <c r="A63" s="5">
        <v>77.599999999999994</v>
      </c>
      <c r="B63" s="7">
        <v>1336.6655760803881</v>
      </c>
    </row>
    <row r="64" spans="1:18" hidden="1" x14ac:dyDescent="0.25">
      <c r="A64" s="5">
        <v>83</v>
      </c>
      <c r="B64" s="7">
        <v>1383.1619146530541</v>
      </c>
    </row>
    <row r="65" spans="1:17" hidden="1" x14ac:dyDescent="0.25">
      <c r="A65" s="5">
        <v>88.4</v>
      </c>
      <c r="B65" s="7">
        <v>1433.3102473855299</v>
      </c>
    </row>
    <row r="66" spans="1:17" hidden="1" x14ac:dyDescent="0.25">
      <c r="A66" s="5">
        <v>93.800000000000011</v>
      </c>
      <c r="B66" s="7">
        <v>1494.1385397830311</v>
      </c>
    </row>
    <row r="67" spans="1:17" hidden="1" x14ac:dyDescent="0.25">
      <c r="A67" s="5">
        <v>99.2</v>
      </c>
      <c r="B67" s="7">
        <v>1554.966832180532</v>
      </c>
    </row>
    <row r="68" spans="1:17" hidden="1" x14ac:dyDescent="0.25">
      <c r="A68" s="5">
        <v>104.6</v>
      </c>
      <c r="B68" s="7">
        <v>1634.628042470649</v>
      </c>
    </row>
    <row r="69" spans="1:17" hidden="1" x14ac:dyDescent="0.25">
      <c r="A69" s="8">
        <v>110</v>
      </c>
      <c r="B69" s="10">
        <v>1728.561073351261</v>
      </c>
    </row>
    <row r="70" spans="1:17" hidden="1" x14ac:dyDescent="0.25"/>
    <row r="71" spans="1:17" hidden="1" x14ac:dyDescent="0.25"/>
    <row r="72" spans="1:17" ht="28.9" customHeight="1" x14ac:dyDescent="0.5">
      <c r="A72" s="1" t="s">
        <v>17</v>
      </c>
    </row>
    <row r="73" spans="1:17" x14ac:dyDescent="0.25">
      <c r="A73" s="2"/>
      <c r="B73" s="11"/>
      <c r="C73" s="11"/>
      <c r="D73" s="12"/>
    </row>
    <row r="74" spans="1:17" x14ac:dyDescent="0.25">
      <c r="A74" s="5" t="s">
        <v>18</v>
      </c>
      <c r="B74" s="13">
        <f ca="1">FORECAST( $B$29, OFFSET(B54:B69,MATCH($B$29,A54:A69,1)-1,0,2), OFFSET(A54:A69,MATCH($B$29,A54:A69,1)-1,0,2) ) / 10.5</f>
        <v>110.72567968335377</v>
      </c>
      <c r="C74" s="13" t="s">
        <v>19</v>
      </c>
      <c r="D74" s="14"/>
    </row>
    <row r="75" spans="1:17" x14ac:dyDescent="0.25">
      <c r="A75" s="5" t="s">
        <v>20</v>
      </c>
      <c r="B75" s="13">
        <f ca="1">FORECAST( $B$29, OFFSET(B54:B69,MATCH($B$29,A54:A69,1)-1,0,2), OFFSET(A54:A69,MATCH($B$29,A54:A69,1)-1,0,2) )</f>
        <v>1162.6196366752147</v>
      </c>
      <c r="C75" s="13" t="s">
        <v>21</v>
      </c>
      <c r="D75" s="14"/>
    </row>
    <row r="76" spans="1:17" x14ac:dyDescent="0.25">
      <c r="A76" s="8"/>
      <c r="B76" s="15"/>
      <c r="C76" s="15"/>
      <c r="D76" s="16"/>
    </row>
    <row r="79" spans="1:17" ht="28.9" customHeight="1" x14ac:dyDescent="0.5">
      <c r="A79" s="1" t="s">
        <v>22</v>
      </c>
    </row>
    <row r="80" spans="1:17" x14ac:dyDescent="0.25">
      <c r="A80" s="23" t="s">
        <v>14</v>
      </c>
      <c r="B80" s="24">
        <v>8</v>
      </c>
      <c r="C80" s="24">
        <v>8.8000000000000007</v>
      </c>
      <c r="D80" s="24">
        <v>9.6</v>
      </c>
      <c r="E80" s="24">
        <v>10.4</v>
      </c>
      <c r="F80" s="24">
        <v>11.2</v>
      </c>
      <c r="G80" s="24">
        <v>12</v>
      </c>
      <c r="H80" s="24">
        <v>12.8</v>
      </c>
      <c r="I80" s="24">
        <v>13.6</v>
      </c>
      <c r="J80" s="24">
        <v>14.4</v>
      </c>
      <c r="K80" s="24">
        <v>15.2</v>
      </c>
      <c r="L80" s="24">
        <v>16</v>
      </c>
      <c r="M80" s="24">
        <v>16.8</v>
      </c>
      <c r="N80" s="24">
        <v>17.600000000000001</v>
      </c>
      <c r="O80" s="24">
        <v>18.399999999999999</v>
      </c>
      <c r="P80" s="24">
        <v>19.2</v>
      </c>
      <c r="Q80" s="25">
        <v>20</v>
      </c>
    </row>
    <row r="81" spans="1:17" x14ac:dyDescent="0.25">
      <c r="A81" s="8" t="s">
        <v>23</v>
      </c>
      <c r="B81" s="26">
        <f ca="1">FORECAST(
                $B$29,
                OFFSET(B34:B49,MATCH($B$29,A34:A49,1)-1,0,2),
                OFFSET(A34:A49,MATCH($B$29,A34:A49,1)-1,0,2)
                )</f>
        <v>2.8548580225289566</v>
      </c>
      <c r="C81" s="26">
        <f ca="1">FORECAST(
                $B$29,
                OFFSET(C34:C49,MATCH($B$29,A34:A49,1)-1,0,2),
                OFFSET(A34:A49,MATCH($B$29,A34:A49,1)-1,0,2)
                )</f>
        <v>2.4133563874688049</v>
      </c>
      <c r="D81" s="26">
        <f ca="1">FORECAST(
                $B$29,
                OFFSET(D34:D49,MATCH($B$29,A34:A49,1)-1,0,2),
                OFFSET(A34:A49,MATCH($B$29,A34:A49,1)-1,0,2)
                )</f>
        <v>2.0536547514550572</v>
      </c>
      <c r="E81" s="26">
        <f ca="1">FORECAST(
                $B$29,
                OFFSET(E34:E49,MATCH($B$29,A34:A49,1)-1,0,2),
                OFFSET(A34:A49,MATCH($B$29,A34:A49,1)-1,0,2)
                )</f>
        <v>1.76985625755289</v>
      </c>
      <c r="F81" s="26">
        <f ca="1">FORECAST(
                $B$29,
                OFFSET(F34:F49,MATCH($B$29,A34:A49,1)-1,0,2),
                OFFSET(A34:A49,MATCH($B$29,A34:A49,1)-1,0,2)
                )</f>
        <v>1.5486841329842962</v>
      </c>
      <c r="G81" s="26">
        <f ca="1">FORECAST(
                $B$29,
                OFFSET(G34:G49,MATCH($B$29,A34:A49,1)-1,0,2),
                OFFSET(A34:A49,MATCH($B$29,A34:A49,1)-1,0,2)
                )</f>
        <v>1.3755165858453728</v>
      </c>
      <c r="H81" s="26">
        <f ca="1">FORECAST(
                $B$29,
                OFFSET(H34:H49,MATCH($B$29,A34:A49,1)-1,0,2),
                OFFSET(A34:A49,MATCH($B$29,A34:A49,1)-1,0,2)
                )</f>
        <v>1.2468236117685458</v>
      </c>
      <c r="I81" s="26">
        <f ca="1">FORECAST(
                $B$29,
                OFFSET(I34:I49,MATCH($B$29,A34:A49,1)-1,0,2),
                OFFSET(A34:A49,MATCH($B$29,A34:A49,1)-1,0,2)
                )</f>
        <v>1.1474981722187754</v>
      </c>
      <c r="J81" s="26">
        <f ca="1">FORECAST(
                $B$29,
                OFFSET(K34:K49,MATCH($B$29,A34:A49,1)-1,0,2),
                OFFSET(A34:A49,MATCH($B$29,A34:A49,1)-1,0,2)
                )</f>
        <v>1.0725931640522215</v>
      </c>
      <c r="K81" s="26">
        <f ca="1">FORECAST(
                $B$29,
                OFFSET(L34:L49,MATCH($B$29,A34:A49,1)-1,0,2),
                OFFSET(A34:A49,MATCH($B$29,A34:A49,1)-1,0,2)
                )</f>
        <v>1.0148846128540097</v>
      </c>
      <c r="L81" s="26">
        <f ca="1">FORECAST(
                $B$29,
                OFFSET(M34:M49,MATCH($B$29,A34:A49,1)-1,0,2),
                OFFSET(A34:A49,MATCH($B$29,A34:A49,1)-1,0,2)
                )</f>
        <v>0.96815529767227615</v>
      </c>
      <c r="M81" s="26">
        <f ca="1">FORECAST(
                $B$29,
                OFFSET(N34:N49,MATCH($B$29,A34:A49,1)-1,0,2),
                OFFSET(A34:A49,MATCH($B$29,A34:A49,1)-1,0,2)
                )</f>
        <v>0.92912395853147989</v>
      </c>
      <c r="N81" s="26">
        <f ca="1">FORECAST(
                $B$29,
                OFFSET(O34:O49,MATCH($B$29,A34:A49,1)-1,0,2),
                OFFSET(A34:A49,MATCH($B$29,A34:A49,1)-1,0,2)
                )</f>
        <v>0.89343990043750265</v>
      </c>
      <c r="O81" s="26">
        <f ca="1">FORECAST(
                $B$29,
                OFFSET(P34:P49,MATCH($B$29,A34:A49,1)-1,0,2),
                OFFSET(A34:A49,MATCH($B$29,A34:A49,1)-1,0,2)
                )</f>
        <v>0.85930679162409906</v>
      </c>
      <c r="P81" s="26">
        <f ca="1">FORECAST(
                $B$29,
                OFFSET(Q34:Q49,MATCH($B$29,A34:A49,1)-1,0,2),
                OFFSET(A34:A49,MATCH($B$29,A34:A49,1)-1,0,2)
                )</f>
        <v>0.8255534560395279</v>
      </c>
      <c r="Q81" s="27">
        <f ca="1">FORECAST(
                $B$29,
                OFFSET(R34:R49,MATCH($B$29,A34:A49,1)-1,0,2),
                OFFSET(A34:A49,MATCH($B$29,A34:A49,1)-1,0,2)
                )</f>
        <v>0.79216622609735921</v>
      </c>
    </row>
  </sheetData>
  <sheetProtection sheet="1" objects="1" scenarios="1"/>
  <conditionalFormatting sqref="A29:H29">
    <cfRule type="expression" dxfId="0" priority="1">
      <formula>NOT(AND($B$29&gt;=29, $B$29&lt;=110))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Richards</dc:creator>
  <cp:lastModifiedBy>Simon Richards</cp:lastModifiedBy>
  <dcterms:created xsi:type="dcterms:W3CDTF">2023-02-21T02:56:40Z</dcterms:created>
  <dcterms:modified xsi:type="dcterms:W3CDTF">2023-03-09T21:59:05Z</dcterms:modified>
</cp:coreProperties>
</file>