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HP525L\"/>
    </mc:Choice>
  </mc:AlternateContent>
  <xr:revisionPtr revIDLastSave="0" documentId="13_ncr:1_{0333A3B5-76A0-4FB9-9CB6-BCD1DAC5CC83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0" i="1"/>
  <c r="B67" i="1"/>
  <c r="B74" i="1" s="1"/>
  <c r="B75" i="1" s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B59" i="1" s="1"/>
  <c r="G28" i="1"/>
  <c r="G27" i="1"/>
  <c r="E59" i="1" l="1"/>
  <c r="I80" i="1"/>
  <c r="C80" i="1"/>
  <c r="F80" i="1"/>
  <c r="H80" i="1"/>
  <c r="B80" i="1"/>
  <c r="G80" i="1"/>
  <c r="E80" i="1"/>
  <c r="D80" i="1"/>
  <c r="B62" i="1"/>
</calcChain>
</file>

<file path=xl/sharedStrings.xml><?xml version="1.0" encoding="utf-8"?>
<sst xmlns="http://schemas.openxmlformats.org/spreadsheetml/2006/main" count="47" uniqueCount="41">
  <si>
    <t>HP525L Subaru COBB Accessport</t>
  </si>
  <si>
    <t>Injector Type:</t>
  </si>
  <si>
    <t>HP525L</t>
  </si>
  <si>
    <t>Matched Set:</t>
  </si>
  <si>
    <t>None selected</t>
  </si>
  <si>
    <t>Report Date:</t>
  </si>
  <si>
    <t>18/05/2022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</si>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</sst>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31D82B-A26A-48F4-BD34-429D9F298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43.5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0.42999999999999988</v>
      </c>
      <c r="C31" s="20">
        <v>0.50736503352770634</v>
      </c>
      <c r="D31" s="20">
        <v>0.59864948196876888</v>
      </c>
      <c r="E31" s="20">
        <v>0.7063577081172755</v>
      </c>
      <c r="F31" s="20">
        <v>0.83344465642203569</v>
      </c>
      <c r="G31" s="20">
        <v>0.98339692104431131</v>
      </c>
      <c r="H31" s="20">
        <v>1.1603283995736979</v>
      </c>
      <c r="I31" s="21">
        <v>1.3690931566345561</v>
      </c>
    </row>
    <row r="32" spans="1:9" x14ac:dyDescent="0.25">
      <c r="A32" s="8" t="s">
        <v>15</v>
      </c>
      <c r="B32" s="22">
        <v>22.399913867355789</v>
      </c>
      <c r="C32" s="22">
        <v>27.184070802196509</v>
      </c>
      <c r="D32" s="22">
        <v>18.256651422360409</v>
      </c>
      <c r="E32" s="22">
        <v>11.857689907834571</v>
      </c>
      <c r="F32" s="22">
        <v>7.2804482242892483</v>
      </c>
      <c r="G32" s="22">
        <v>2.5430138789962071</v>
      </c>
      <c r="H32" s="22">
        <v>0.8305437002391195</v>
      </c>
      <c r="I32" s="23">
        <v>0.69188646088442241</v>
      </c>
    </row>
    <row r="34" spans="1:10" x14ac:dyDescent="0.25">
      <c r="A34" s="24" t="s">
        <v>16</v>
      </c>
      <c r="B34" s="25">
        <v>0.42999999999999988</v>
      </c>
    </row>
    <row r="36" spans="1:10" x14ac:dyDescent="0.25">
      <c r="A36" s="24" t="s">
        <v>17</v>
      </c>
      <c r="B36" s="26">
        <v>1.3690931566345561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2.9517244931136748</v>
      </c>
      <c r="C42" s="35">
        <v>1.9715433157758511</v>
      </c>
      <c r="D42" s="35">
        <v>1.5834795207960319</v>
      </c>
      <c r="E42" s="35">
        <v>1.3271685573823111</v>
      </c>
      <c r="F42" s="35">
        <v>1.0776080563687001</v>
      </c>
      <c r="G42" s="35">
        <v>1.011882777332259</v>
      </c>
      <c r="H42" s="35">
        <v>0.77217110141480916</v>
      </c>
      <c r="I42" s="35">
        <v>0.58224637002857804</v>
      </c>
      <c r="J42" s="36">
        <v>0.56120552326329687</v>
      </c>
    </row>
    <row r="43" spans="1:10" hidden="1" x14ac:dyDescent="0.25">
      <c r="A43" s="34">
        <v>43.512</v>
      </c>
      <c r="B43" s="35">
        <v>3.42002698547673</v>
      </c>
      <c r="C43" s="35">
        <v>2.207590955992587</v>
      </c>
      <c r="D43" s="35">
        <v>1.725541727784903</v>
      </c>
      <c r="E43" s="35">
        <v>1.413505571998106</v>
      </c>
      <c r="F43" s="35">
        <v>1.132556483325883</v>
      </c>
      <c r="G43" s="35">
        <v>1.065822128483104</v>
      </c>
      <c r="H43" s="35">
        <v>0.83956974867022893</v>
      </c>
      <c r="I43" s="35">
        <v>0.63750527039159266</v>
      </c>
      <c r="J43" s="36">
        <v>0.6010558861342119</v>
      </c>
    </row>
    <row r="44" spans="1:10" hidden="1" x14ac:dyDescent="0.25">
      <c r="A44" s="34">
        <v>58.015999999999998</v>
      </c>
      <c r="B44" s="35">
        <v>4.0661183959079059</v>
      </c>
      <c r="C44" s="35">
        <v>2.5559447015552021</v>
      </c>
      <c r="D44" s="35">
        <v>1.9446028432153959</v>
      </c>
      <c r="E44" s="35">
        <v>1.5482127074130621</v>
      </c>
      <c r="F44" s="35">
        <v>1.205453866984366</v>
      </c>
      <c r="G44" s="35">
        <v>1.1309092529335101</v>
      </c>
      <c r="H44" s="35">
        <v>0.90760745877274118</v>
      </c>
      <c r="I44" s="35">
        <v>0.70960816019643147</v>
      </c>
      <c r="J44" s="36">
        <v>0.66597547588419559</v>
      </c>
    </row>
    <row r="45" spans="1:10" hidden="1" x14ac:dyDescent="0.25">
      <c r="A45" s="34">
        <v>72.52</v>
      </c>
      <c r="B45" s="35">
        <v>4.9347618771363591</v>
      </c>
      <c r="C45" s="35">
        <v>3.0524150746600118</v>
      </c>
      <c r="D45" s="35">
        <v>2.2705049689285808</v>
      </c>
      <c r="E45" s="35">
        <v>1.7551636451130059</v>
      </c>
      <c r="F45" s="35">
        <v>1.311221258297117</v>
      </c>
      <c r="G45" s="35">
        <v>1.219080991458837</v>
      </c>
      <c r="H45" s="35">
        <v>0.97628423178723622</v>
      </c>
      <c r="I45" s="35">
        <v>0.78661819879747696</v>
      </c>
      <c r="J45" s="36">
        <v>0.74104324169007896</v>
      </c>
    </row>
    <row r="46" spans="1:10" hidden="1" x14ac:dyDescent="0.25">
      <c r="A46" s="34">
        <v>87.024000000000001</v>
      </c>
      <c r="B46" s="35">
        <v>6.0783893365636992</v>
      </c>
      <c r="C46" s="35">
        <v>3.7404813521757672</v>
      </c>
      <c r="D46" s="35">
        <v>2.740758961437983</v>
      </c>
      <c r="E46" s="35">
        <v>2.065900821256212</v>
      </c>
      <c r="F46" s="35">
        <v>1.4724484628895651</v>
      </c>
      <c r="G46" s="35">
        <v>1.3499429395069029</v>
      </c>
      <c r="H46" s="35">
        <v>1.0532688224511091</v>
      </c>
      <c r="I46" s="35">
        <v>0.86426730022164833</v>
      </c>
      <c r="J46" s="36">
        <v>0.81900688740114447</v>
      </c>
    </row>
    <row r="47" spans="1:10" hidden="1" x14ac:dyDescent="0.25">
      <c r="A47" s="37">
        <v>101.52800000000001</v>
      </c>
      <c r="B47" s="38">
        <v>7.5571014362640279</v>
      </c>
      <c r="C47" s="38">
        <v>4.671291565643708</v>
      </c>
      <c r="D47" s="38">
        <v>3.4005444319296059</v>
      </c>
      <c r="E47" s="38">
        <v>2.519635426673462</v>
      </c>
      <c r="F47" s="38">
        <v>1.719394041059626</v>
      </c>
      <c r="G47" s="38">
        <v>1.5507694471980129</v>
      </c>
      <c r="H47" s="38">
        <v>1.1538987401741569</v>
      </c>
      <c r="I47" s="38">
        <v>0.94595613316823091</v>
      </c>
      <c r="J47" s="39">
        <v>0.90028287153906206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3.4196395316772019</v>
      </c>
      <c r="C50" s="9">
        <f ca="1">FORECAST(
            $B$27,
            OFFSET($C$42:$C$47,MATCH($B$27,$A$42:$A$47,1)-1,0,2),
            OFFSET($A$42:$A$47,MATCH($B$27,$A$42:$A$47,1)-1,0,2)
        )</f>
        <v>2.2073956600961036</v>
      </c>
      <c r="D50" s="9">
        <f ca="1">FORECAST(
            $B$27,
            OFFSET($D$42:$D$47,MATCH($B$27,$A$42:$A$47,1)-1,0,2),
            OFFSET($A$42:$A$47,MATCH($B$27,$A$42:$A$47,1)-1,0,2)
        )</f>
        <v>1.7254241914856845</v>
      </c>
      <c r="E50" s="9">
        <f ca="1">FORECAST(
            $B$27,
            OFFSET($E$42:$E$47,MATCH($B$27,$A$42:$A$47,1)-1,0,2),
            OFFSET($A$42:$A$47,MATCH($B$27,$A$42:$A$47,1)-1,0,2)
        )</f>
        <v>1.413434140380939</v>
      </c>
      <c r="F50" s="9">
        <f ca="1">FORECAST(
            $B$27,
            OFFSET($F$42:$F$47,MATCH($B$27,$A$42:$A$47,1)-1,0,2),
            OFFSET($A$42:$A$47,MATCH($B$27,$A$42:$A$47,1)-1,0,2)
        )</f>
        <v>1.1325110213068892</v>
      </c>
      <c r="G50" s="9">
        <f ca="1">FORECAST(
            $B$27,
            OFFSET($G$42:$G$47,MATCH($B$27,$A$42:$A$47,1)-1,0,2),
            OFFSET($A$42:$A$47,MATCH($B$27,$A$42:$A$47,1)-1,0,2)
        )</f>
        <v>1.0657775013310211</v>
      </c>
      <c r="H50" s="9">
        <f ca="1">FORECAST(
            $B$27,
            OFFSET($H$42:$H$47,MATCH($B$27,$A$42:$A$47,1)-1,0,2),
            OFFSET($A$42:$A$47,MATCH($B$27,$A$42:$A$47,1)-1,0,2)
        )</f>
        <v>0.83951398586224046</v>
      </c>
      <c r="I50" s="9">
        <f ca="1">FORECAST(
            $B$27,
            OFFSET($I$42:$I$47,MATCH($B$27,$A$42:$A$47,1)-1,0,2),
            OFFSET($A$42:$A$47,MATCH($B$27,$A$42:$A$47,1)-1,0,2)
        )</f>
        <v>0.63745955149995193</v>
      </c>
      <c r="J50" s="10">
        <f ca="1">FORECAST(
            $B$27,
            OFFSET($J$42:$J$47,MATCH($B$27,$A$42:$A$47,1)-1,0,2),
            OFFSET($A$42:$A$47,MATCH($B$27,$A$42:$A$47,1)-1,0,2)
        )</f>
        <v>0.60102291561887466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2.2073956600961036</v>
      </c>
      <c r="C55" s="38">
        <f ca="1">$E$50</f>
        <v>1.413434140380939</v>
      </c>
      <c r="D55" s="38">
        <f ca="1">$G$50</f>
        <v>1.0657775013310211</v>
      </c>
      <c r="E55" s="38">
        <f ca="1">$H$50</f>
        <v>0.83951398586224046</v>
      </c>
      <c r="F55" s="39">
        <f ca="1">$I$50</f>
        <v>0.63745955149995193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3.4196395316772019</v>
      </c>
      <c r="C59" s="38">
        <f ca="1">$D$50</f>
        <v>1.7254241914856845</v>
      </c>
      <c r="D59" s="38">
        <f ca="1">$F$50</f>
        <v>1.1325110213068892</v>
      </c>
      <c r="E59" s="38">
        <f ca="1">$H$50</f>
        <v>0.83951398586224046</v>
      </c>
      <c r="F59" s="39">
        <f ca="1">$J$50</f>
        <v>0.60102291561887466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5240.9770428858856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299.92205999999999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417.5</v>
      </c>
      <c r="C79" s="49">
        <v>417.5</v>
      </c>
      <c r="D79" s="49">
        <v>514.1</v>
      </c>
      <c r="E79" s="49">
        <v>596</v>
      </c>
      <c r="F79" s="49">
        <v>670.7</v>
      </c>
      <c r="G79" s="49">
        <v>733</v>
      </c>
      <c r="H79" s="49">
        <v>791.73048865549367</v>
      </c>
      <c r="I79" s="50">
        <v>791.73048865549367</v>
      </c>
    </row>
    <row r="80" spans="1:9" hidden="1" x14ac:dyDescent="0.25">
      <c r="A80" s="8" t="s">
        <v>39</v>
      </c>
      <c r="B80" s="22">
        <f>$B$75 / 417.5 / $B$70*$B$72</f>
        <v>6452.4562684002112</v>
      </c>
      <c r="C80" s="22">
        <f>$B$75 / 417.5 / $B$70*$B$72</f>
        <v>6452.4562684002112</v>
      </c>
      <c r="D80" s="22">
        <f>$B$75 / 514.1 / $B$70*$B$72</f>
        <v>5240.032079473036</v>
      </c>
      <c r="E80" s="22">
        <f>$B$75 / 596 / $B$70*$B$72</f>
        <v>4519.9672685521618</v>
      </c>
      <c r="F80" s="22">
        <f>$B$75 / 670.7 / $B$70*$B$72</f>
        <v>4016.5506069138041</v>
      </c>
      <c r="G80" s="22">
        <f>$B$75 / 733 / $B$70*$B$72</f>
        <v>3675.1712033520989</v>
      </c>
      <c r="H80" s="22">
        <f>$B$75 / 791.730488655493 / $B$70*$B$72</f>
        <v>3402.5473701686506</v>
      </c>
      <c r="I80" s="23">
        <f>$B$75 / 791.730488655493 / $B$70*$B$72</f>
        <v>3402.5473701686506</v>
      </c>
    </row>
    <row r="81" hidden="1" x14ac:dyDescent="0.25"/>
  </sheetData>
  <sheetProtection algorithmName="SHA-512" hashValue="4nrBNgNZE0zkmDKAIMWIDYNmztoh26mrkhcTPPLXSt7Vw2XiPs8pZ+sD1DU2UWskeVfGK0deX7LOWhBEFbGnvg==" saltValue="K9f3J1MojwgxYk7gpQQrbA==" spinCount="100000" sheet="1" objects="1" scenarios="1"/>
  <protectedRanges>
    <protectedRange sqref="B27:B28" name="Range1" securityDescriptor="O:WDG:WDD:(A;;CC;;;WD)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2022-05-18T04:20:37Z</dcterms:created>
  <dcterms:modified xsi:type="dcterms:W3CDTF">2022-05-20T05:29:04Z</dcterms:modified>
</cp:coreProperties>
</file>