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C89D4805-05C6-4A44-A6AE-825BC7EA2103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<sst xmlns="http://schemas.openxmlformats.org/spreadsheetml/2006/main" count="123" uniqueCount="47">
  <si>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HP525S GM HP TUNERS</t>
  </si>
  <si>
    <t>Injector Type:</t>
  </si>
  <si>
    <t>HP525S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</si>
  <si>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</si>
  <si>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</si>
  <si>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</si>
  <si>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</si>
  <si>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</si>
  <si>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</si>
  <si>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</si>
  <si>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</si>
  <si>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</si>
  <si>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</si>
  <si>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</si>
  <si>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</si>
  <si>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</si>
  <si>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</si>
  <si>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</si>
  <si>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</si>
  <si>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</si>
  <si>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</si>
  <si>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HP525S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</si>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</sst>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208064</xdr:colOff>
      <xdr:row>13</xdr:row>
      <xdr:rowOff>40836</xdr:rowOff>
    </xdr:to>
    <xdr:pic>
      <xdr:nvPicPr>
        <xdr:cNvPr id="2" name="Picture 1" descr="IGNORED_FILENA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539" cy="2517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208064</xdr:colOff>
      <xdr:row>13</xdr:row>
      <xdr:rowOff>40836</xdr:rowOff>
    </xdr:to>
    <xdr:pic>
      <xdr:nvPicPr>
        <xdr:cNvPr id="2" name="Picture 1" descr="IGNORED_FILENAM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539" cy="2517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208064</xdr:colOff>
      <xdr:row>13</xdr:row>
      <xdr:rowOff>40836</xdr:rowOff>
    </xdr:to>
    <xdr:pic>
      <xdr:nvPicPr>
        <xdr:cNvPr id="2" name="Picture 1" descr="IGNORED_FILENAM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539" cy="2517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208064</xdr:colOff>
      <xdr:row>13</xdr:row>
      <xdr:rowOff>40836</xdr:rowOff>
    </xdr:to>
    <xdr:pic>
      <xdr:nvPicPr>
        <xdr:cNvPr id="2" name="Picture 1" descr="IGNORED_FILENAM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539" cy="2517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/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7</v>
      </c>
      <c r="B23" s="13">
        <v>400</v>
      </c>
      <c r="C23" s="13" t="s">
        <v>8</v>
      </c>
      <c r="D23" s="14"/>
    </row>
    <row r="24" spans="1:18" x14ac:dyDescent="0.25">
      <c r="A24" s="5" t="s">
        <v>9</v>
      </c>
      <c r="B24" s="13">
        <v>14</v>
      </c>
      <c r="C24" s="13" t="s">
        <v>10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11</v>
      </c>
      <c r="B31" s="1"/>
    </row>
    <row r="32" spans="1:18" x14ac:dyDescent="0.25">
      <c r="A32" s="17" t="s">
        <v>12</v>
      </c>
      <c r="B32" s="18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14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5.4896635622590786</v>
      </c>
      <c r="C34" s="24">
        <v>5.5337965016913566</v>
      </c>
      <c r="D34" s="24">
        <v>5.5784105122938188</v>
      </c>
      <c r="E34" s="24">
        <v>5.623510275905141</v>
      </c>
      <c r="F34" s="24">
        <v>5.6691004743640008</v>
      </c>
      <c r="G34" s="24">
        <v>5.7151857895090759</v>
      </c>
      <c r="H34" s="24">
        <v>5.7617709031790429</v>
      </c>
      <c r="I34" s="24">
        <v>5.8088604972125832</v>
      </c>
      <c r="J34" s="24">
        <v>5.8564592534483664</v>
      </c>
      <c r="K34" s="24">
        <v>5.9045718537250762</v>
      </c>
      <c r="L34" s="24">
        <v>5.9532029798813886</v>
      </c>
      <c r="M34" s="24">
        <v>6.002357350283388</v>
      </c>
      <c r="N34" s="24">
        <v>6.0520398294067954</v>
      </c>
      <c r="O34" s="24">
        <v>6.1022553182547341</v>
      </c>
      <c r="P34" s="24">
        <v>6.1530087178303363</v>
      </c>
      <c r="Q34" s="24">
        <v>6.2043049291367236</v>
      </c>
      <c r="R34" s="25">
        <v>6.2561488531770264</v>
      </c>
    </row>
    <row r="35" spans="1:18" x14ac:dyDescent="0.25">
      <c r="A35" s="23">
        <v>5</v>
      </c>
      <c r="B35" s="24">
        <v>4.8679043327345344</v>
      </c>
      <c r="C35" s="24">
        <v>4.9071990260020888</v>
      </c>
      <c r="D35" s="24">
        <v>4.9469431384678106</v>
      </c>
      <c r="E35" s="24">
        <v>4.9871411982824636</v>
      </c>
      <c r="F35" s="24">
        <v>5.0277977335968096</v>
      </c>
      <c r="G35" s="24">
        <v>5.0689172725616123</v>
      </c>
      <c r="H35" s="24">
        <v>5.1105043433276327</v>
      </c>
      <c r="I35" s="24">
        <v>5.1525634740456319</v>
      </c>
      <c r="J35" s="24">
        <v>5.1950991928663761</v>
      </c>
      <c r="K35" s="24">
        <v>5.2381160279406238</v>
      </c>
      <c r="L35" s="24">
        <v>5.2816185074191404</v>
      </c>
      <c r="M35" s="24">
        <v>5.3256111959800956</v>
      </c>
      <c r="N35" s="24">
        <v>5.3700988044112936</v>
      </c>
      <c r="O35" s="24">
        <v>5.4150860800279466</v>
      </c>
      <c r="P35" s="24">
        <v>5.4605777701452656</v>
      </c>
      <c r="Q35" s="24">
        <v>5.5065786220784636</v>
      </c>
      <c r="R35" s="25">
        <v>5.5530933831427536</v>
      </c>
    </row>
    <row r="36" spans="1:18" x14ac:dyDescent="0.25">
      <c r="A36" s="23">
        <v>5.5</v>
      </c>
      <c r="B36" s="24">
        <v>4.3087231983427872</v>
      </c>
      <c r="C36" s="24">
        <v>4.3435472600346703</v>
      </c>
      <c r="D36" s="24">
        <v>4.3787901657828927</v>
      </c>
      <c r="E36" s="24">
        <v>4.4144562900503006</v>
      </c>
      <c r="F36" s="24">
        <v>4.4505500072997437</v>
      </c>
      <c r="G36" s="24">
        <v>4.4870756919940682</v>
      </c>
      <c r="H36" s="24">
        <v>4.5240377185961202</v>
      </c>
      <c r="I36" s="24">
        <v>4.5614404615687514</v>
      </c>
      <c r="J36" s="24">
        <v>4.5992882953748042</v>
      </c>
      <c r="K36" s="24">
        <v>4.6375855944771294</v>
      </c>
      <c r="L36" s="24">
        <v>4.6763367333385766</v>
      </c>
      <c r="M36" s="24">
        <v>4.7155461229493953</v>
      </c>
      <c r="N36" s="24">
        <v>4.7552183204094831</v>
      </c>
      <c r="O36" s="24">
        <v>4.7953579193461282</v>
      </c>
      <c r="P36" s="24">
        <v>4.8359695133866341</v>
      </c>
      <c r="Q36" s="24">
        <v>4.8770576961582979</v>
      </c>
      <c r="R36" s="25">
        <v>4.9186270612884124</v>
      </c>
    </row>
    <row r="37" spans="1:18" x14ac:dyDescent="0.25">
      <c r="A37" s="23">
        <v>6</v>
      </c>
      <c r="B37" s="24">
        <v>3.807625707077277</v>
      </c>
      <c r="C37" s="24">
        <v>3.8383333213233288</v>
      </c>
      <c r="D37" s="24">
        <v>3.869430281314076</v>
      </c>
      <c r="E37" s="24">
        <v>3.9009208078244511</v>
      </c>
      <c r="F37" s="24">
        <v>3.932809121629385</v>
      </c>
      <c r="G37" s="24">
        <v>3.965099443503814</v>
      </c>
      <c r="H37" s="24">
        <v>3.9977959942226691</v>
      </c>
      <c r="I37" s="24">
        <v>4.0309029945608819</v>
      </c>
      <c r="J37" s="24">
        <v>4.0644246652933864</v>
      </c>
      <c r="K37" s="24">
        <v>4.0983652271951154</v>
      </c>
      <c r="L37" s="24">
        <v>4.1327289010410011</v>
      </c>
      <c r="M37" s="24">
        <v>4.1675199441333826</v>
      </c>
      <c r="N37" s="24">
        <v>4.2027427598842388</v>
      </c>
      <c r="O37" s="24">
        <v>4.2384017882329488</v>
      </c>
      <c r="P37" s="24">
        <v>4.2745014691188956</v>
      </c>
      <c r="Q37" s="24">
        <v>4.3110462424814626</v>
      </c>
      <c r="R37" s="25">
        <v>4.3480405482600304</v>
      </c>
    </row>
    <row r="38" spans="1:18" x14ac:dyDescent="0.25">
      <c r="A38" s="23">
        <v>6.5</v>
      </c>
      <c r="B38" s="24">
        <v>3.3602849137019581</v>
      </c>
      <c r="C38" s="24">
        <v>3.3872168341728059</v>
      </c>
      <c r="D38" s="24">
        <v>3.4145096789068909</v>
      </c>
      <c r="E38" s="24">
        <v>3.442167514991231</v>
      </c>
      <c r="F38" s="24">
        <v>3.4701944095128421</v>
      </c>
      <c r="G38" s="24">
        <v>3.4985944295587448</v>
      </c>
      <c r="H38" s="24">
        <v>3.527371642215956</v>
      </c>
      <c r="I38" s="24">
        <v>3.556530114571494</v>
      </c>
      <c r="J38" s="24">
        <v>3.5860739137123749</v>
      </c>
      <c r="K38" s="24">
        <v>3.6160071067256192</v>
      </c>
      <c r="L38" s="24">
        <v>3.6463337606982429</v>
      </c>
      <c r="M38" s="24">
        <v>3.6770579792446738</v>
      </c>
      <c r="N38" s="24">
        <v>3.7081840120889691</v>
      </c>
      <c r="O38" s="24">
        <v>3.739716145482598</v>
      </c>
      <c r="P38" s="24">
        <v>3.7716586656770259</v>
      </c>
      <c r="Q38" s="24">
        <v>3.804015858923723</v>
      </c>
      <c r="R38" s="25">
        <v>3.8367920114741558</v>
      </c>
    </row>
    <row r="39" spans="1:18" x14ac:dyDescent="0.25">
      <c r="A39" s="23">
        <v>7</v>
      </c>
      <c r="B39" s="24">
        <v>2.9625413797512961</v>
      </c>
      <c r="C39" s="24">
        <v>2.986024929658353</v>
      </c>
      <c r="D39" s="24">
        <v>3.009842059177374</v>
      </c>
      <c r="E39" s="24">
        <v>3.0339966817074639</v>
      </c>
      <c r="F39" s="24">
        <v>3.058492710647724</v>
      </c>
      <c r="G39" s="24">
        <v>3.083334059397258</v>
      </c>
      <c r="H39" s="24">
        <v>3.1085246413551699</v>
      </c>
      <c r="I39" s="24">
        <v>3.1340683699205609</v>
      </c>
      <c r="J39" s="24">
        <v>3.159969158492534</v>
      </c>
      <c r="K39" s="24">
        <v>3.186230920470194</v>
      </c>
      <c r="L39" s="24">
        <v>3.212857569252642</v>
      </c>
      <c r="M39" s="24">
        <v>3.2398530547663911</v>
      </c>
      <c r="N39" s="24">
        <v>3.2672214730475821</v>
      </c>
      <c r="O39" s="24">
        <v>3.2949669566597719</v>
      </c>
      <c r="P39" s="24">
        <v>3.3230936381665108</v>
      </c>
      <c r="Q39" s="24">
        <v>3.3516056501313538</v>
      </c>
      <c r="R39" s="25">
        <v>3.3805071251178509</v>
      </c>
    </row>
    <row r="40" spans="1:18" x14ac:dyDescent="0.25">
      <c r="A40" s="23">
        <v>7.5</v>
      </c>
      <c r="B40" s="24">
        <v>2.61040317353027</v>
      </c>
      <c r="C40" s="24">
        <v>2.6307522456257368</v>
      </c>
      <c r="D40" s="24">
        <v>2.651408629512082</v>
      </c>
      <c r="E40" s="24">
        <v>2.6723760849004941</v>
      </c>
      <c r="F40" s="24">
        <v>2.6936583715021598</v>
      </c>
      <c r="G40" s="24">
        <v>2.7152592490282692</v>
      </c>
      <c r="H40" s="24">
        <v>2.7371824771900082</v>
      </c>
      <c r="I40" s="24">
        <v>2.759431815698568</v>
      </c>
      <c r="J40" s="24">
        <v>2.7820110242651328</v>
      </c>
      <c r="K40" s="24">
        <v>2.8049238626008939</v>
      </c>
      <c r="L40" s="24">
        <v>2.828174090417038</v>
      </c>
      <c r="M40" s="24">
        <v>2.851765503952163</v>
      </c>
      <c r="N40" s="24">
        <v>2.875702045554497</v>
      </c>
      <c r="O40" s="24">
        <v>2.899987694099678</v>
      </c>
      <c r="P40" s="24">
        <v>2.924626428463343</v>
      </c>
      <c r="Q40" s="24">
        <v>2.949622227521131</v>
      </c>
      <c r="R40" s="25">
        <v>2.9749790701486809</v>
      </c>
    </row>
    <row r="41" spans="1:18" x14ac:dyDescent="0.25">
      <c r="A41" s="23">
        <v>8</v>
      </c>
      <c r="B41" s="24">
        <v>2.3000458701143769</v>
      </c>
      <c r="C41" s="24">
        <v>2.3175609266912409</v>
      </c>
      <c r="D41" s="24">
        <v>2.3353581040680829</v>
      </c>
      <c r="E41" s="24">
        <v>2.3534410082681769</v>
      </c>
      <c r="F41" s="24">
        <v>2.3718132453147929</v>
      </c>
      <c r="G41" s="24">
        <v>2.390478421231208</v>
      </c>
      <c r="H41" s="24">
        <v>2.4094401420406921</v>
      </c>
      <c r="I41" s="24">
        <v>2.4287020137665221</v>
      </c>
      <c r="J41" s="24">
        <v>2.448267642431968</v>
      </c>
      <c r="K41" s="24">
        <v>2.4681406340603038</v>
      </c>
      <c r="L41" s="24">
        <v>2.488324594674804</v>
      </c>
      <c r="M41" s="24">
        <v>2.5088231668261498</v>
      </c>
      <c r="N41" s="24">
        <v>2.529640139174655</v>
      </c>
      <c r="O41" s="24">
        <v>2.5507793369080431</v>
      </c>
      <c r="P41" s="24">
        <v>2.5722445852140372</v>
      </c>
      <c r="Q41" s="24">
        <v>2.5940397092803589</v>
      </c>
      <c r="R41" s="25">
        <v>2.6161685342947338</v>
      </c>
    </row>
    <row r="42" spans="1:18" x14ac:dyDescent="0.25">
      <c r="A42" s="23">
        <v>8.5</v>
      </c>
      <c r="B42" s="24">
        <v>2.027812551349621</v>
      </c>
      <c r="C42" s="24">
        <v>2.0427806242416571</v>
      </c>
      <c r="D42" s="24">
        <v>2.0580067037729561</v>
      </c>
      <c r="E42" s="24">
        <v>2.0734942422788758</v>
      </c>
      <c r="F42" s="24">
        <v>2.089246692094775</v>
      </c>
      <c r="G42" s="24">
        <v>2.1052675055560131</v>
      </c>
      <c r="H42" s="24">
        <v>2.1215601349979472</v>
      </c>
      <c r="I42" s="24">
        <v>2.138128032755934</v>
      </c>
      <c r="J42" s="24">
        <v>2.154974651165336</v>
      </c>
      <c r="K42" s="24">
        <v>2.1721034425615078</v>
      </c>
      <c r="L42" s="24">
        <v>2.1895178592798108</v>
      </c>
      <c r="M42" s="24">
        <v>2.2072213901830091</v>
      </c>
      <c r="N42" s="24">
        <v>2.2252176702435031</v>
      </c>
      <c r="O42" s="24">
        <v>2.2435103709611028</v>
      </c>
      <c r="P42" s="24">
        <v>2.2621031638356142</v>
      </c>
      <c r="Q42" s="24">
        <v>2.2809997203668462</v>
      </c>
      <c r="R42" s="25">
        <v>2.3002037120546048</v>
      </c>
    </row>
    <row r="43" spans="1:18" x14ac:dyDescent="0.25">
      <c r="A43" s="23">
        <v>9</v>
      </c>
      <c r="B43" s="24">
        <v>1.790213805852523</v>
      </c>
      <c r="C43" s="24">
        <v>1.802908496434293</v>
      </c>
      <c r="D43" s="24">
        <v>1.8158381563247969</v>
      </c>
      <c r="E43" s="24">
        <v>1.8290060841714779</v>
      </c>
      <c r="F43" s="24">
        <v>1.842415578621778</v>
      </c>
      <c r="G43" s="24">
        <v>1.8560699383231429</v>
      </c>
      <c r="H43" s="24">
        <v>1.8699724619230149</v>
      </c>
      <c r="I43" s="24">
        <v>1.8841264480688391</v>
      </c>
      <c r="J43" s="24">
        <v>1.8985351954080569</v>
      </c>
      <c r="K43" s="24">
        <v>1.913202002588112</v>
      </c>
      <c r="L43" s="24">
        <v>1.92813016825645</v>
      </c>
      <c r="M43" s="24">
        <v>1.943323027587921</v>
      </c>
      <c r="N43" s="24">
        <v>1.9587840618670109</v>
      </c>
      <c r="O43" s="24">
        <v>1.974516788905611</v>
      </c>
      <c r="P43" s="24">
        <v>1.990524726515617</v>
      </c>
      <c r="Q43" s="24">
        <v>2.0068113925089199</v>
      </c>
      <c r="R43" s="25">
        <v>2.0233803046974139</v>
      </c>
    </row>
    <row r="44" spans="1:18" x14ac:dyDescent="0.25">
      <c r="A44" s="23">
        <v>9.5</v>
      </c>
      <c r="B44" s="24">
        <v>1.5839277290101099</v>
      </c>
      <c r="C44" s="24">
        <v>1.5946092081969629</v>
      </c>
      <c r="D44" s="24">
        <v>1.605503696192206</v>
      </c>
      <c r="E44" s="24">
        <v>1.6166143379553679</v>
      </c>
      <c r="F44" s="24">
        <v>1.6279442784459759</v>
      </c>
      <c r="G44" s="24">
        <v>1.639496662623561</v>
      </c>
      <c r="H44" s="24">
        <v>1.65127463544765</v>
      </c>
      <c r="I44" s="24">
        <v>1.6632813418777721</v>
      </c>
      <c r="J44" s="24">
        <v>1.6755199268734571</v>
      </c>
      <c r="K44" s="24">
        <v>1.687993535394231</v>
      </c>
      <c r="L44" s="24">
        <v>1.7007053123996241</v>
      </c>
      <c r="M44" s="24">
        <v>1.7136584393765739</v>
      </c>
      <c r="N44" s="24">
        <v>1.726856243921649</v>
      </c>
      <c r="O44" s="24">
        <v>1.7403020901588291</v>
      </c>
      <c r="P44" s="24">
        <v>1.7539993422120921</v>
      </c>
      <c r="Q44" s="24">
        <v>1.7679513642054161</v>
      </c>
      <c r="R44" s="25">
        <v>1.782161520262779</v>
      </c>
    </row>
    <row r="45" spans="1:18" x14ac:dyDescent="0.25">
      <c r="A45" s="23">
        <v>10</v>
      </c>
      <c r="B45" s="24">
        <v>1.4057999229799329</v>
      </c>
      <c r="C45" s="24">
        <v>1.414714931228005</v>
      </c>
      <c r="D45" s="24">
        <v>1.423822064614308</v>
      </c>
      <c r="E45" s="24">
        <v>1.433124314410458</v>
      </c>
      <c r="F45" s="24">
        <v>1.4426246718880671</v>
      </c>
      <c r="G45" s="24">
        <v>1.4523261283187501</v>
      </c>
      <c r="H45" s="24">
        <v>1.46223167497412</v>
      </c>
      <c r="I45" s="24">
        <v>1.472344303125791</v>
      </c>
      <c r="J45" s="24">
        <v>1.4826670040453771</v>
      </c>
      <c r="K45" s="24">
        <v>1.4932027690044909</v>
      </c>
      <c r="L45" s="24">
        <v>1.5039545892747479</v>
      </c>
      <c r="M45" s="24">
        <v>1.5149254926551701</v>
      </c>
      <c r="N45" s="24">
        <v>1.52611865305441</v>
      </c>
      <c r="O45" s="24">
        <v>1.5375372809085339</v>
      </c>
      <c r="P45" s="24">
        <v>1.5491845866536049</v>
      </c>
      <c r="Q45" s="24">
        <v>1.561063780725686</v>
      </c>
      <c r="R45" s="25">
        <v>1.5731780735608389</v>
      </c>
    </row>
    <row r="46" spans="1:18" x14ac:dyDescent="0.25">
      <c r="A46" s="23">
        <v>10.5</v>
      </c>
      <c r="B46" s="24">
        <v>1.2528434966900519</v>
      </c>
      <c r="C46" s="24">
        <v>1.2602253439962641</v>
      </c>
      <c r="D46" s="24">
        <v>1.2677795096007369</v>
      </c>
      <c r="E46" s="24">
        <v>1.2755088310871681</v>
      </c>
      <c r="F46" s="24">
        <v>1.2834161460392579</v>
      </c>
      <c r="G46" s="24">
        <v>1.291504292040704</v>
      </c>
      <c r="H46" s="24">
        <v>1.299776106675206</v>
      </c>
      <c r="I46" s="24">
        <v>1.308234427526463</v>
      </c>
      <c r="J46" s="24">
        <v>1.316882092178173</v>
      </c>
      <c r="K46" s="24">
        <v>1.3257219382140359</v>
      </c>
      <c r="L46" s="24">
        <v>1.3347568032177499</v>
      </c>
      <c r="M46" s="24">
        <v>1.3439895613004229</v>
      </c>
      <c r="N46" s="24">
        <v>1.3534232326827951</v>
      </c>
      <c r="O46" s="24">
        <v>1.3630608741130139</v>
      </c>
      <c r="P46" s="24">
        <v>1.3729055423392289</v>
      </c>
      <c r="Q46" s="24">
        <v>1.3829602941095891</v>
      </c>
      <c r="R46" s="25">
        <v>1.393228186172242</v>
      </c>
    </row>
    <row r="47" spans="1:18" x14ac:dyDescent="0.25">
      <c r="A47" s="23">
        <v>11</v>
      </c>
      <c r="B47" s="24">
        <v>1.1222390658390391</v>
      </c>
      <c r="C47" s="24">
        <v>1.128307631741102</v>
      </c>
      <c r="D47" s="24">
        <v>1.1345297859316379</v>
      </c>
      <c r="E47" s="24">
        <v>1.1409082123064329</v>
      </c>
      <c r="F47" s="24">
        <v>1.1474455947612701</v>
      </c>
      <c r="G47" s="24">
        <v>1.1541446171919321</v>
      </c>
      <c r="H47" s="24">
        <v>1.161007963494205</v>
      </c>
      <c r="I47" s="24">
        <v>1.168038317563872</v>
      </c>
      <c r="J47" s="24">
        <v>1.1752383632967169</v>
      </c>
      <c r="K47" s="24">
        <v>1.1826107845885241</v>
      </c>
      <c r="L47" s="24">
        <v>1.190158265335078</v>
      </c>
      <c r="M47" s="24">
        <v>1.1978835259595699</v>
      </c>
      <c r="N47" s="24">
        <v>1.2057894329948251</v>
      </c>
      <c r="O47" s="24">
        <v>1.213878889501079</v>
      </c>
      <c r="P47" s="24">
        <v>1.2221547985385639</v>
      </c>
      <c r="Q47" s="24">
        <v>1.2306200631675139</v>
      </c>
      <c r="R47" s="25">
        <v>1.239277586448162</v>
      </c>
    </row>
    <row r="48" spans="1:18" x14ac:dyDescent="0.25">
      <c r="A48" s="23">
        <v>11.5</v>
      </c>
      <c r="B48" s="24">
        <v>1.011334752895974</v>
      </c>
      <c r="C48" s="24">
        <v>1.016296486472384</v>
      </c>
      <c r="D48" s="24">
        <v>1.021394155157668</v>
      </c>
      <c r="E48" s="24">
        <v>1.026630289159695</v>
      </c>
      <c r="F48" s="24">
        <v>1.0320074186863331</v>
      </c>
      <c r="G48" s="24">
        <v>1.037528073945452</v>
      </c>
      <c r="H48" s="24">
        <v>1.043194785144921</v>
      </c>
      <c r="I48" s="24">
        <v>1.049010082492609</v>
      </c>
      <c r="J48" s="24">
        <v>1.0549764961963859</v>
      </c>
      <c r="K48" s="24">
        <v>1.0610965564641199</v>
      </c>
      <c r="L48" s="24">
        <v>1.067372793503681</v>
      </c>
      <c r="M48" s="24">
        <v>1.073807774050346</v>
      </c>
      <c r="N48" s="24">
        <v>1.0804042109490259</v>
      </c>
      <c r="O48" s="24">
        <v>1.087164853572038</v>
      </c>
      <c r="P48" s="24">
        <v>1.094092451291703</v>
      </c>
      <c r="Q48" s="24">
        <v>1.1011897534803401</v>
      </c>
      <c r="R48" s="25">
        <v>1.1084595095102661</v>
      </c>
    </row>
    <row r="49" spans="1:18" x14ac:dyDescent="0.25">
      <c r="A49" s="23">
        <v>12</v>
      </c>
      <c r="B49" s="24">
        <v>0.91764618710046486</v>
      </c>
      <c r="C49" s="24">
        <v>0.92169410697050558</v>
      </c>
      <c r="D49" s="24">
        <v>0.92586138560000542</v>
      </c>
      <c r="E49" s="24">
        <v>0.9301503995089182</v>
      </c>
      <c r="F49" s="24">
        <v>0.93456352521719788</v>
      </c>
      <c r="G49" s="24">
        <v>0.93910313924479916</v>
      </c>
      <c r="H49" s="24">
        <v>0.94377161811167609</v>
      </c>
      <c r="I49" s="24">
        <v>0.94857133833778318</v>
      </c>
      <c r="J49" s="24">
        <v>0.95350467644307457</v>
      </c>
      <c r="K49" s="24">
        <v>0.95857400894750477</v>
      </c>
      <c r="L49" s="24">
        <v>0.96378171237102783</v>
      </c>
      <c r="M49" s="24">
        <v>0.96913019976100601</v>
      </c>
      <c r="N49" s="24">
        <v>0.97462203027443584</v>
      </c>
      <c r="O49" s="24">
        <v>0.98025979959572052</v>
      </c>
      <c r="P49" s="24">
        <v>0.98604610340926402</v>
      </c>
      <c r="Q49" s="24">
        <v>0.99198353739947087</v>
      </c>
      <c r="R49" s="25">
        <v>0.99807469725074438</v>
      </c>
    </row>
    <row r="50" spans="1:18" x14ac:dyDescent="0.25">
      <c r="A50" s="23">
        <v>12.5</v>
      </c>
      <c r="B50" s="24">
        <v>0.83885650446261528</v>
      </c>
      <c r="C50" s="24">
        <v>0.84217019878635824</v>
      </c>
      <c r="D50" s="24">
        <v>0.84558775235033101</v>
      </c>
      <c r="E50" s="24">
        <v>0.8491113879865726</v>
      </c>
      <c r="F50" s="24">
        <v>0.85274332852712253</v>
      </c>
      <c r="G50" s="24">
        <v>0.85648579680402037</v>
      </c>
      <c r="H50" s="24">
        <v>0.86034101564930521</v>
      </c>
      <c r="I50" s="24">
        <v>0.86431120789501703</v>
      </c>
      <c r="J50" s="24">
        <v>0.86839859637319461</v>
      </c>
      <c r="K50" s="24">
        <v>0.8726054039158776</v>
      </c>
      <c r="L50" s="24">
        <v>0.87693385335510565</v>
      </c>
      <c r="M50" s="24">
        <v>0.88138620405032597</v>
      </c>
      <c r="N50" s="24">
        <v>0.88596486147061981</v>
      </c>
      <c r="O50" s="24">
        <v>0.89067226761247631</v>
      </c>
      <c r="P50" s="24">
        <v>0.89551086447238371</v>
      </c>
      <c r="Q50" s="24">
        <v>0.90048309404683213</v>
      </c>
      <c r="R50" s="25">
        <v>0.90559139833231006</v>
      </c>
    </row>
    <row r="51" spans="1:18" x14ac:dyDescent="0.25">
      <c r="A51" s="23">
        <v>13</v>
      </c>
      <c r="B51" s="24">
        <v>0.77281634776305674</v>
      </c>
      <c r="C51" s="24">
        <v>0.77556197424135842</v>
      </c>
      <c r="D51" s="24">
        <v>0.77839703727084641</v>
      </c>
      <c r="E51" s="24">
        <v>0.78132360599564521</v>
      </c>
      <c r="F51" s="24">
        <v>0.7843437495598794</v>
      </c>
      <c r="G51" s="24">
        <v>0.78745953710767358</v>
      </c>
      <c r="H51" s="24">
        <v>0.79067303778315223</v>
      </c>
      <c r="I51" s="24">
        <v>0.79398632073043973</v>
      </c>
      <c r="J51" s="24">
        <v>0.79740145509366089</v>
      </c>
      <c r="K51" s="24">
        <v>0.80092051001694009</v>
      </c>
      <c r="L51" s="24">
        <v>0.80454555464440203</v>
      </c>
      <c r="M51" s="24">
        <v>0.80827869464757951</v>
      </c>
      <c r="N51" s="24">
        <v>0.81212218180763829</v>
      </c>
      <c r="O51" s="24">
        <v>0.81607830443315277</v>
      </c>
      <c r="P51" s="24">
        <v>0.82014935083269713</v>
      </c>
      <c r="Q51" s="24">
        <v>0.82433760931484534</v>
      </c>
      <c r="R51" s="25">
        <v>0.82864536818817169</v>
      </c>
    </row>
    <row r="52" spans="1:18" x14ac:dyDescent="0.25">
      <c r="A52" s="23">
        <v>13.5</v>
      </c>
      <c r="B52" s="24">
        <v>0.71754386655291902</v>
      </c>
      <c r="C52" s="24">
        <v>0.71987415242742514</v>
      </c>
      <c r="D52" s="24">
        <v>0.72228052899426032</v>
      </c>
      <c r="E52" s="24">
        <v>0.72476491170963375</v>
      </c>
      <c r="F52" s="24">
        <v>0.7273292160297552</v>
      </c>
      <c r="G52" s="24">
        <v>0.72997535741083452</v>
      </c>
      <c r="H52" s="24">
        <v>0.73270525130908115</v>
      </c>
      <c r="I52" s="24">
        <v>0.73552081318070472</v>
      </c>
      <c r="J52" s="24">
        <v>0.738423958481915</v>
      </c>
      <c r="K52" s="24">
        <v>0.74141660266892162</v>
      </c>
      <c r="L52" s="24">
        <v>0.74450066119793434</v>
      </c>
      <c r="M52" s="24">
        <v>0.74767808605257047</v>
      </c>
      <c r="N52" s="24">
        <v>0.75095097532608179</v>
      </c>
      <c r="O52" s="24">
        <v>0.75432146363912767</v>
      </c>
      <c r="P52" s="24">
        <v>0.75779168561236665</v>
      </c>
      <c r="Q52" s="24">
        <v>0.7613637758664592</v>
      </c>
      <c r="R52" s="25">
        <v>0.76503986902206378</v>
      </c>
    </row>
    <row r="53" spans="1:18" x14ac:dyDescent="0.25">
      <c r="A53" s="23">
        <v>14</v>
      </c>
      <c r="B53" s="24">
        <v>0.67122471715386289</v>
      </c>
      <c r="C53" s="24">
        <v>0.67327895920700409</v>
      </c>
      <c r="D53" s="24">
        <v>0.67539702292380244</v>
      </c>
      <c r="E53" s="24">
        <v>0.6775806700725524</v>
      </c>
      <c r="F53" s="24">
        <v>0.67983166242154869</v>
      </c>
      <c r="G53" s="24">
        <v>0.68215176173908632</v>
      </c>
      <c r="H53" s="24">
        <v>0.68454272979345987</v>
      </c>
      <c r="I53" s="24">
        <v>0.6870063283529646</v>
      </c>
      <c r="J53" s="24">
        <v>0.68954431918589476</v>
      </c>
      <c r="K53" s="24">
        <v>0.69215846406054538</v>
      </c>
      <c r="L53" s="24">
        <v>0.69485052474521158</v>
      </c>
      <c r="M53" s="24">
        <v>0.69762229953559596</v>
      </c>
      <c r="N53" s="24">
        <v>0.7004757328370349</v>
      </c>
      <c r="O53" s="24">
        <v>0.70341280558227315</v>
      </c>
      <c r="P53" s="24">
        <v>0.70643549870405453</v>
      </c>
      <c r="Q53" s="24">
        <v>0.70954579313512434</v>
      </c>
      <c r="R53" s="25">
        <v>0.71274566980822629</v>
      </c>
    </row>
    <row r="54" spans="1:18" x14ac:dyDescent="0.25">
      <c r="A54" s="23">
        <v>14.5</v>
      </c>
      <c r="B54" s="24">
        <v>0.63221206265804608</v>
      </c>
      <c r="C54" s="24">
        <v>0.63411612721304167</v>
      </c>
      <c r="D54" s="24">
        <v>0.63607282123320819</v>
      </c>
      <c r="E54" s="24">
        <v>0.63808375279892526</v>
      </c>
      <c r="F54" s="24">
        <v>0.64015052999057287</v>
      </c>
      <c r="G54" s="24">
        <v>0.64227476088853097</v>
      </c>
      <c r="H54" s="24">
        <v>0.64445805357317942</v>
      </c>
      <c r="I54" s="24">
        <v>0.64670201612489842</v>
      </c>
      <c r="J54" s="24">
        <v>0.64900825662406769</v>
      </c>
      <c r="K54" s="24">
        <v>0.65137838315106711</v>
      </c>
      <c r="L54" s="24">
        <v>0.65381400378627685</v>
      </c>
      <c r="M54" s="24">
        <v>0.65631676313748488</v>
      </c>
      <c r="N54" s="24">
        <v>0.65888845192211265</v>
      </c>
      <c r="O54" s="24">
        <v>0.66153089738499005</v>
      </c>
      <c r="P54" s="24">
        <v>0.66424592677094596</v>
      </c>
      <c r="Q54" s="24">
        <v>0.66703536732481084</v>
      </c>
      <c r="R54" s="25">
        <v>0.66990104629141378</v>
      </c>
    </row>
    <row r="55" spans="1:18" x14ac:dyDescent="0.25">
      <c r="A55" s="23">
        <v>15</v>
      </c>
      <c r="B55" s="24">
        <v>0.59902657292814065</v>
      </c>
      <c r="C55" s="24">
        <v>0.60089289584899575</v>
      </c>
      <c r="D55" s="24">
        <v>0.60280173286672167</v>
      </c>
      <c r="E55" s="24">
        <v>0.60475453837378323</v>
      </c>
      <c r="F55" s="24">
        <v>0.60675276676264522</v>
      </c>
      <c r="G55" s="24">
        <v>0.60879787242577321</v>
      </c>
      <c r="H55" s="24">
        <v>0.61089130975563199</v>
      </c>
      <c r="I55" s="24">
        <v>0.61303453314468659</v>
      </c>
      <c r="J55" s="24">
        <v>0.6152289969854019</v>
      </c>
      <c r="K55" s="24">
        <v>0.61747615567024305</v>
      </c>
      <c r="L55" s="24">
        <v>0.61977746359167529</v>
      </c>
      <c r="M55" s="24">
        <v>0.62213441166957173</v>
      </c>
      <c r="N55" s="24">
        <v>0.62454863693343865</v>
      </c>
      <c r="O55" s="24">
        <v>0.62702181294019099</v>
      </c>
      <c r="P55" s="24">
        <v>0.62955561324674336</v>
      </c>
      <c r="Q55" s="24">
        <v>0.63215171141001081</v>
      </c>
      <c r="R55" s="25">
        <v>0.63481178098690738</v>
      </c>
    </row>
    <row r="56" spans="1:18" x14ac:dyDescent="0.25">
      <c r="A56" s="23">
        <v>15.5</v>
      </c>
      <c r="B56" s="24">
        <v>0.57035642459735847</v>
      </c>
      <c r="C56" s="24">
        <v>0.57228401128886641</v>
      </c>
      <c r="D56" s="24">
        <v>0.57424507353913024</v>
      </c>
      <c r="E56" s="24">
        <v>0.57624091205270034</v>
      </c>
      <c r="F56" s="24">
        <v>0.57827282753412668</v>
      </c>
      <c r="G56" s="24">
        <v>0.58034212068795976</v>
      </c>
      <c r="H56" s="24">
        <v>0.58245009221874899</v>
      </c>
      <c r="I56" s="24">
        <v>0.58459804283104544</v>
      </c>
      <c r="J56" s="24">
        <v>0.58678727322939861</v>
      </c>
      <c r="K56" s="24">
        <v>0.58901908411835879</v>
      </c>
      <c r="L56" s="24">
        <v>0.59129477620247628</v>
      </c>
      <c r="M56" s="24">
        <v>0.59361568671370912</v>
      </c>
      <c r="N56" s="24">
        <v>0.59598329899364932</v>
      </c>
      <c r="O56" s="24">
        <v>0.59839913291129665</v>
      </c>
      <c r="P56" s="24">
        <v>0.60086470833565087</v>
      </c>
      <c r="Q56" s="24">
        <v>0.60338154513571218</v>
      </c>
      <c r="R56" s="25">
        <v>0.60595116318047981</v>
      </c>
    </row>
    <row r="57" spans="1:18" x14ac:dyDescent="0.25">
      <c r="A57" s="23">
        <v>16</v>
      </c>
      <c r="B57" s="24">
        <v>0.54505730106938721</v>
      </c>
      <c r="C57" s="24">
        <v>0.54713172647712627</v>
      </c>
      <c r="D57" s="24">
        <v>0.5492316657356926</v>
      </c>
      <c r="E57" s="24">
        <v>0.55135826586172121</v>
      </c>
      <c r="F57" s="24">
        <v>0.55351267387184744</v>
      </c>
      <c r="G57" s="24">
        <v>0.55569603678270685</v>
      </c>
      <c r="H57" s="24">
        <v>0.55790950161093456</v>
      </c>
      <c r="I57" s="24">
        <v>0.5601542153731659</v>
      </c>
      <c r="J57" s="24">
        <v>0.5624313250860361</v>
      </c>
      <c r="K57" s="24">
        <v>0.56474197776618074</v>
      </c>
      <c r="L57" s="24">
        <v>0.56708732043023513</v>
      </c>
      <c r="M57" s="24">
        <v>0.56946853662224239</v>
      </c>
      <c r="N57" s="24">
        <v>0.5718869559958798</v>
      </c>
      <c r="O57" s="24">
        <v>0.57434394473223216</v>
      </c>
      <c r="P57" s="24">
        <v>0.57684086901238385</v>
      </c>
      <c r="Q57" s="24">
        <v>0.57937909501742091</v>
      </c>
      <c r="R57" s="25">
        <v>0.58195998892842704</v>
      </c>
    </row>
    <row r="58" spans="1:18" x14ac:dyDescent="0.25">
      <c r="A58" s="23">
        <v>16.5</v>
      </c>
      <c r="B58" s="24">
        <v>0.52215239251844092</v>
      </c>
      <c r="C58" s="24">
        <v>0.52444580112877848</v>
      </c>
      <c r="D58" s="24">
        <v>0.52675783871220017</v>
      </c>
      <c r="E58" s="24">
        <v>0.52908949859742671</v>
      </c>
      <c r="F58" s="24">
        <v>0.53144177411317772</v>
      </c>
      <c r="G58" s="24">
        <v>0.53381565858817426</v>
      </c>
      <c r="H58" s="24">
        <v>0.53621214535113648</v>
      </c>
      <c r="I58" s="24">
        <v>0.53863222773078501</v>
      </c>
      <c r="J58" s="24">
        <v>0.54107689905584</v>
      </c>
      <c r="K58" s="24">
        <v>0.54354715265502207</v>
      </c>
      <c r="L58" s="24">
        <v>0.54604398185705161</v>
      </c>
      <c r="M58" s="24">
        <v>0.54856841651805721</v>
      </c>
      <c r="N58" s="24">
        <v>0.55112163260380076</v>
      </c>
      <c r="O58" s="24">
        <v>0.55370484260745256</v>
      </c>
      <c r="P58" s="24">
        <v>0.55631925902218238</v>
      </c>
      <c r="Q58" s="24">
        <v>0.55896609434116051</v>
      </c>
      <c r="R58" s="25">
        <v>0.56164656105755706</v>
      </c>
    </row>
    <row r="59" spans="1:18" x14ac:dyDescent="0.25">
      <c r="A59" s="23">
        <v>17</v>
      </c>
      <c r="B59" s="24">
        <v>0.50083239588926709</v>
      </c>
      <c r="C59" s="24">
        <v>0.50340350172935666</v>
      </c>
      <c r="D59" s="24">
        <v>0.50598742849497269</v>
      </c>
      <c r="E59" s="24">
        <v>0.50858501582692095</v>
      </c>
      <c r="F59" s="24">
        <v>0.51119710336600666</v>
      </c>
      <c r="G59" s="24">
        <v>0.51382453075303591</v>
      </c>
      <c r="H59" s="24">
        <v>0.51646813762881372</v>
      </c>
      <c r="I59" s="24">
        <v>0.51912876363414617</v>
      </c>
      <c r="J59" s="24">
        <v>0.52180724840983861</v>
      </c>
      <c r="K59" s="24">
        <v>0.52450443159669691</v>
      </c>
      <c r="L59" s="24">
        <v>0.52722115283552629</v>
      </c>
      <c r="M59" s="24">
        <v>0.52995828829454061</v>
      </c>
      <c r="N59" s="24">
        <v>0.53271686025158738</v>
      </c>
      <c r="O59" s="24">
        <v>0.53549792751192116</v>
      </c>
      <c r="P59" s="24">
        <v>0.53830254888079732</v>
      </c>
      <c r="Q59" s="24">
        <v>0.5411317831634711</v>
      </c>
      <c r="R59" s="25">
        <v>0.54398668916519766</v>
      </c>
    </row>
    <row r="60" spans="1:18" x14ac:dyDescent="0.25">
      <c r="A60" s="23">
        <v>17.5</v>
      </c>
      <c r="B60" s="24">
        <v>0.48045551489708421</v>
      </c>
      <c r="C60" s="24">
        <v>0.48334960153486789</v>
      </c>
      <c r="D60" s="24">
        <v>0.48625177788080692</v>
      </c>
      <c r="E60" s="24">
        <v>0.48916272988779153</v>
      </c>
      <c r="F60" s="24">
        <v>0.49208314350871252</v>
      </c>
      <c r="G60" s="24">
        <v>0.49501370469646061</v>
      </c>
      <c r="H60" s="24">
        <v>0.49795509940392613</v>
      </c>
      <c r="I60" s="24">
        <v>0.50090801358400028</v>
      </c>
      <c r="J60" s="24">
        <v>0.50387313318957305</v>
      </c>
      <c r="K60" s="24">
        <v>0.50685114417353538</v>
      </c>
      <c r="L60" s="24">
        <v>0.50984273248877798</v>
      </c>
      <c r="M60" s="24">
        <v>0.51284862061559955</v>
      </c>
      <c r="N60" s="24">
        <v>0.51586967714393239</v>
      </c>
      <c r="O60" s="24">
        <v>0.51890680719111704</v>
      </c>
      <c r="P60" s="24">
        <v>0.52196091587449345</v>
      </c>
      <c r="Q60" s="24">
        <v>0.5250329083114027</v>
      </c>
      <c r="R60" s="25">
        <v>0.52812368961918466</v>
      </c>
    </row>
    <row r="61" spans="1:18" x14ac:dyDescent="0.25">
      <c r="A61" s="26">
        <v>18</v>
      </c>
      <c r="B61" s="27">
        <v>0.46054746002768709</v>
      </c>
      <c r="C61" s="27">
        <v>0.46379638057188938</v>
      </c>
      <c r="D61" s="27">
        <v>0.46704973643706083</v>
      </c>
      <c r="E61" s="27">
        <v>0.47030805988817681</v>
      </c>
      <c r="F61" s="27">
        <v>0.47357188319021332</v>
      </c>
      <c r="G61" s="27">
        <v>0.47684173860814638</v>
      </c>
      <c r="H61" s="27">
        <v>0.48011815840695199</v>
      </c>
      <c r="I61" s="27">
        <v>0.48340167485160601</v>
      </c>
      <c r="J61" s="27">
        <v>0.48669282020708388</v>
      </c>
      <c r="K61" s="27">
        <v>0.48999212673836179</v>
      </c>
      <c r="L61" s="27">
        <v>0.49330012671041601</v>
      </c>
      <c r="M61" s="27">
        <v>0.49661738891563012</v>
      </c>
      <c r="N61" s="27">
        <v>0.49994462825602137</v>
      </c>
      <c r="O61" s="27">
        <v>0.50328259616101545</v>
      </c>
      <c r="P61" s="27">
        <v>0.50663204406003748</v>
      </c>
      <c r="Q61" s="27">
        <v>0.50999372338251314</v>
      </c>
      <c r="R61" s="28">
        <v>0.51336838555786746</v>
      </c>
    </row>
    <row r="64" spans="1:18" ht="28.9" customHeight="1" x14ac:dyDescent="0.5">
      <c r="A64" s="1" t="s">
        <v>15</v>
      </c>
      <c r="B64" s="1"/>
    </row>
    <row r="65" spans="1:34" x14ac:dyDescent="0.25">
      <c r="A65" s="17" t="s">
        <v>12</v>
      </c>
      <c r="B65" s="18" t="s">
        <v>16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14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4.5632290696324604</v>
      </c>
      <c r="C67" s="24">
        <v>4.6039661297070014</v>
      </c>
      <c r="D67" s="24">
        <v>4.6452475946040597</v>
      </c>
      <c r="E67" s="24">
        <v>4.6941066478741877</v>
      </c>
      <c r="F67" s="24">
        <v>4.7365915483159027</v>
      </c>
      <c r="G67" s="24">
        <v>4.7796431900548857</v>
      </c>
      <c r="H67" s="24">
        <v>4.8232689057483809</v>
      </c>
      <c r="I67" s="24">
        <v>4.8749009226745663</v>
      </c>
      <c r="J67" s="24">
        <v>4.9197956213613274</v>
      </c>
      <c r="K67" s="24">
        <v>4.9652876150104364</v>
      </c>
      <c r="L67" s="24">
        <v>5.0113842365717369</v>
      </c>
      <c r="M67" s="24">
        <v>5.065937593817976</v>
      </c>
      <c r="N67" s="24">
        <v>5.1133694351256747</v>
      </c>
      <c r="O67" s="24">
        <v>5.1614294411048416</v>
      </c>
      <c r="P67" s="24">
        <v>5.2101253229644513</v>
      </c>
      <c r="Q67" s="24">
        <v>5.2677511495456519</v>
      </c>
      <c r="R67" s="24">
        <v>5.3178512172123753</v>
      </c>
      <c r="S67" s="24">
        <v>5.3686115805129173</v>
      </c>
      <c r="T67" s="24">
        <v>5.4200399509483388</v>
      </c>
      <c r="U67" s="24">
        <v>5.4808942912034588</v>
      </c>
      <c r="V67" s="24">
        <v>5.5337965016913566</v>
      </c>
      <c r="W67" s="24">
        <v>5.5873914549565384</v>
      </c>
      <c r="X67" s="24">
        <v>5.650805243161078</v>
      </c>
      <c r="Y67" s="24">
        <v>5.7059288924169076</v>
      </c>
      <c r="Z67" s="24">
        <v>5.7617709031790429</v>
      </c>
      <c r="AA67" s="24">
        <v>5.8183393656647207</v>
      </c>
      <c r="AB67" s="24">
        <v>5.8852648526918063</v>
      </c>
      <c r="AC67" s="24">
        <v>5.9434350478514997</v>
      </c>
      <c r="AD67" s="24">
        <v>6.002357350283388</v>
      </c>
      <c r="AE67" s="24">
        <v>6.0620401295663218</v>
      </c>
      <c r="AF67" s="24">
        <v>6.1326424950485761</v>
      </c>
      <c r="AG67" s="24">
        <v>6.1940020266888327</v>
      </c>
      <c r="AH67" s="25">
        <v>6.2561488531770264</v>
      </c>
    </row>
    <row r="68" spans="1:34" x14ac:dyDescent="0.25">
      <c r="A68" s="23">
        <v>5</v>
      </c>
      <c r="B68" s="24">
        <v>4.0484917450354079</v>
      </c>
      <c r="C68" s="24">
        <v>4.0842758081595294</v>
      </c>
      <c r="D68" s="24">
        <v>4.1205639644586842</v>
      </c>
      <c r="E68" s="24">
        <v>4.1635461872860384</v>
      </c>
      <c r="F68" s="24">
        <v>4.2009495261650089</v>
      </c>
      <c r="G68" s="24">
        <v>4.2388784537134967</v>
      </c>
      <c r="H68" s="24">
        <v>4.2773400370160246</v>
      </c>
      <c r="I68" s="24">
        <v>4.3228945305141719</v>
      </c>
      <c r="J68" s="24">
        <v>4.3625344463136546</v>
      </c>
      <c r="K68" s="24">
        <v>4.4027293978947446</v>
      </c>
      <c r="L68" s="24">
        <v>4.4434864526345681</v>
      </c>
      <c r="M68" s="24">
        <v>4.4917562143904819</v>
      </c>
      <c r="N68" s="24">
        <v>4.5337554408489202</v>
      </c>
      <c r="O68" s="24">
        <v>4.5763394662450976</v>
      </c>
      <c r="P68" s="24">
        <v>4.6195157362152743</v>
      </c>
      <c r="Q68" s="24">
        <v>4.6706465161668396</v>
      </c>
      <c r="R68" s="24">
        <v>4.7151315263848739</v>
      </c>
      <c r="S68" s="24">
        <v>4.7602323599500096</v>
      </c>
      <c r="T68" s="24">
        <v>4.8059564627905962</v>
      </c>
      <c r="U68" s="24">
        <v>4.8600989261997549</v>
      </c>
      <c r="V68" s="24">
        <v>4.9071990260020888</v>
      </c>
      <c r="W68" s="24">
        <v>4.9549462897420034</v>
      </c>
      <c r="X68" s="24">
        <v>5.0114798126094602</v>
      </c>
      <c r="Y68" s="24">
        <v>5.0606561071253786</v>
      </c>
      <c r="Z68" s="24">
        <v>5.1105043433276327</v>
      </c>
      <c r="AA68" s="24">
        <v>5.161032345860737</v>
      </c>
      <c r="AB68" s="24">
        <v>5.220851270158855</v>
      </c>
      <c r="AC68" s="24">
        <v>5.272878942619859</v>
      </c>
      <c r="AD68" s="24">
        <v>5.3256111959800956</v>
      </c>
      <c r="AE68" s="24">
        <v>5.3790561342457011</v>
      </c>
      <c r="AF68" s="24">
        <v>5.4423202605300851</v>
      </c>
      <c r="AG68" s="24">
        <v>5.4973374908754247</v>
      </c>
      <c r="AH68" s="25">
        <v>5.5530933831427536</v>
      </c>
    </row>
    <row r="69" spans="1:34" x14ac:dyDescent="0.25">
      <c r="A69" s="23">
        <v>5.5</v>
      </c>
      <c r="B69" s="24">
        <v>3.5878328144896101</v>
      </c>
      <c r="C69" s="24">
        <v>3.619074134680448</v>
      </c>
      <c r="D69" s="24">
        <v>3.6507807870343041</v>
      </c>
      <c r="E69" s="24">
        <v>3.6883685780111941</v>
      </c>
      <c r="F69" s="24">
        <v>3.7211055196902052</v>
      </c>
      <c r="G69" s="24">
        <v>3.7543284480464472</v>
      </c>
      <c r="H69" s="24">
        <v>3.788044164591728</v>
      </c>
      <c r="I69" s="24">
        <v>3.8280110710654429</v>
      </c>
      <c r="J69" s="24">
        <v>3.862817829321544</v>
      </c>
      <c r="K69" s="24">
        <v>3.8981389148139809</v>
      </c>
      <c r="L69" s="24">
        <v>3.9339811293471589</v>
      </c>
      <c r="M69" s="24">
        <v>3.9764647698276558</v>
      </c>
      <c r="N69" s="24">
        <v>4.0134594677618436</v>
      </c>
      <c r="O69" s="24">
        <v>4.0509971495355126</v>
      </c>
      <c r="P69" s="24">
        <v>4.0890849952122021</v>
      </c>
      <c r="Q69" s="24">
        <v>4.1342257405603444</v>
      </c>
      <c r="R69" s="24">
        <v>4.1735302406358148</v>
      </c>
      <c r="S69" s="24">
        <v>4.2134076424071409</v>
      </c>
      <c r="T69" s="24">
        <v>4.2538651262299538</v>
      </c>
      <c r="U69" s="24">
        <v>4.3018082626306589</v>
      </c>
      <c r="V69" s="24">
        <v>4.3435472600346703</v>
      </c>
      <c r="W69" s="24">
        <v>4.3858893931720297</v>
      </c>
      <c r="X69" s="24">
        <v>4.4360609292765023</v>
      </c>
      <c r="Y69" s="24">
        <v>4.4797357876853958</v>
      </c>
      <c r="Z69" s="24">
        <v>4.5240377185961202</v>
      </c>
      <c r="AA69" s="24">
        <v>4.5689742810804761</v>
      </c>
      <c r="AB69" s="24">
        <v>4.6222124590350262</v>
      </c>
      <c r="AC69" s="24">
        <v>4.6685499884113391</v>
      </c>
      <c r="AD69" s="24">
        <v>4.7155461229493953</v>
      </c>
      <c r="AE69" s="24">
        <v>4.763208701082613</v>
      </c>
      <c r="AF69" s="24">
        <v>4.8196679423658244</v>
      </c>
      <c r="AG69" s="24">
        <v>4.8688017120113596</v>
      </c>
      <c r="AH69" s="25">
        <v>4.9186270612884124</v>
      </c>
    </row>
    <row r="70" spans="1:34" x14ac:dyDescent="0.25">
      <c r="A70" s="23">
        <v>6</v>
      </c>
      <c r="B70" s="24">
        <v>3.1770801570096179</v>
      </c>
      <c r="C70" s="24">
        <v>3.204172871733252</v>
      </c>
      <c r="D70" s="24">
        <v>3.231693708243359</v>
      </c>
      <c r="E70" s="24">
        <v>3.2643506633191941</v>
      </c>
      <c r="F70" s="24">
        <v>3.292820255609973</v>
      </c>
      <c r="G70" s="24">
        <v>3.3217377832211641</v>
      </c>
      <c r="H70" s="24">
        <v>3.3511097820918572</v>
      </c>
      <c r="I70" s="24">
        <v>3.3859602353018521</v>
      </c>
      <c r="J70" s="24">
        <v>3.416339344807414</v>
      </c>
      <c r="K70" s="24">
        <v>3.4471936236395049</v>
      </c>
      <c r="L70" s="24">
        <v>3.4785296080298158</v>
      </c>
      <c r="M70" s="24">
        <v>3.5157057988069051</v>
      </c>
      <c r="N70" s="24">
        <v>3.5481079379908018</v>
      </c>
      <c r="O70" s="24">
        <v>3.581012796551386</v>
      </c>
      <c r="P70" s="24">
        <v>3.6144272889794822</v>
      </c>
      <c r="Q70" s="24">
        <v>3.65406420910751</v>
      </c>
      <c r="R70" s="24">
        <v>3.6886066297954891</v>
      </c>
      <c r="S70" s="24">
        <v>3.7236805811635452</v>
      </c>
      <c r="T70" s="24">
        <v>3.7592929779945909</v>
      </c>
      <c r="U70" s="24">
        <v>3.8015305345814538</v>
      </c>
      <c r="V70" s="24">
        <v>3.8383333213233288</v>
      </c>
      <c r="W70" s="24">
        <v>3.8756967662297841</v>
      </c>
      <c r="X70" s="24">
        <v>3.92000579150247</v>
      </c>
      <c r="Y70" s="24">
        <v>3.958609015886172</v>
      </c>
      <c r="Z70" s="24">
        <v>3.9977959942226691</v>
      </c>
      <c r="AA70" s="24">
        <v>4.037574020011041</v>
      </c>
      <c r="AB70" s="24">
        <v>4.0847384653645209</v>
      </c>
      <c r="AC70" s="24">
        <v>4.1258221147190932</v>
      </c>
      <c r="AD70" s="24">
        <v>4.1675199441333826</v>
      </c>
      <c r="AE70" s="24">
        <v>4.2098395264680928</v>
      </c>
      <c r="AF70" s="24">
        <v>4.2600084343039279</v>
      </c>
      <c r="AG70" s="24">
        <v>4.3037014672937284</v>
      </c>
      <c r="AH70" s="25">
        <v>4.3480405482600304</v>
      </c>
    </row>
    <row r="71" spans="1:34" x14ac:dyDescent="0.25">
      <c r="A71" s="23">
        <v>6.5</v>
      </c>
      <c r="B71" s="24">
        <v>2.8122291583804979</v>
      </c>
      <c r="C71" s="24">
        <v>2.8355512885519549</v>
      </c>
      <c r="D71" s="24">
        <v>2.8592658807688021</v>
      </c>
      <c r="E71" s="24">
        <v>2.8874367932500959</v>
      </c>
      <c r="F71" s="24">
        <v>2.9120219674133141</v>
      </c>
      <c r="G71" s="24">
        <v>2.937018576175594</v>
      </c>
      <c r="H71" s="24">
        <v>2.962432889903309</v>
      </c>
      <c r="I71" s="24">
        <v>2.9926192209673959</v>
      </c>
      <c r="J71" s="24">
        <v>3.0189600739642048</v>
      </c>
      <c r="K71" s="24">
        <v>3.045738489013206</v>
      </c>
      <c r="L71" s="24">
        <v>3.07296073677337</v>
      </c>
      <c r="M71" s="24">
        <v>3.105289346776166</v>
      </c>
      <c r="N71" s="24">
        <v>3.1334947804326712</v>
      </c>
      <c r="O71" s="24">
        <v>3.16216421963854</v>
      </c>
      <c r="P71" s="24">
        <v>3.1913043133118761</v>
      </c>
      <c r="Q71" s="24">
        <v>3.2259048149602032</v>
      </c>
      <c r="R71" s="24">
        <v>3.256087470464708</v>
      </c>
      <c r="S71" s="24">
        <v>3.2867618362689748</v>
      </c>
      <c r="T71" s="24">
        <v>3.3179345615832019</v>
      </c>
      <c r="U71" s="24">
        <v>3.3549414829079378</v>
      </c>
      <c r="V71" s="24">
        <v>3.3872168341728059</v>
      </c>
      <c r="W71" s="24">
        <v>3.4200119166689542</v>
      </c>
      <c r="X71" s="24">
        <v>3.4589391043981559</v>
      </c>
      <c r="Y71" s="24">
        <v>3.4928843802874439</v>
      </c>
      <c r="Z71" s="24">
        <v>3.527371642215956</v>
      </c>
      <c r="AA71" s="24">
        <v>3.5624079181100581</v>
      </c>
      <c r="AB71" s="24">
        <v>3.6039868419620702</v>
      </c>
      <c r="AC71" s="24">
        <v>3.6402367578067909</v>
      </c>
      <c r="AD71" s="24">
        <v>3.6770579792446738</v>
      </c>
      <c r="AE71" s="24">
        <v>3.7144578135637021</v>
      </c>
      <c r="AF71" s="24">
        <v>3.7588321368630648</v>
      </c>
      <c r="AG71" s="24">
        <v>3.7975110406901318</v>
      </c>
      <c r="AH71" s="25">
        <v>3.8367920114741558</v>
      </c>
    </row>
    <row r="72" spans="1:34" x14ac:dyDescent="0.25">
      <c r="A72" s="23">
        <v>7</v>
      </c>
      <c r="B72" s="24">
        <v>2.4894427111578281</v>
      </c>
      <c r="C72" s="24">
        <v>2.509356161141076</v>
      </c>
      <c r="D72" s="24">
        <v>2.5296279640641011</v>
      </c>
      <c r="E72" s="24">
        <v>2.5537388246144679</v>
      </c>
      <c r="F72" s="24">
        <v>2.574806395359742</v>
      </c>
      <c r="G72" s="24">
        <v>2.5962504506181951</v>
      </c>
      <c r="H72" s="24">
        <v>2.6180769951834821</v>
      </c>
      <c r="I72" s="24">
        <v>2.644032732576576</v>
      </c>
      <c r="J72" s="24">
        <v>2.6667086047553652</v>
      </c>
      <c r="K72" s="24">
        <v>2.6897859823474728</v>
      </c>
      <c r="L72" s="24">
        <v>2.7132708704391568</v>
      </c>
      <c r="M72" s="24">
        <v>2.741192965953875</v>
      </c>
      <c r="N72" s="24">
        <v>2.7655814307548341</v>
      </c>
      <c r="O72" s="24">
        <v>2.790396737913297</v>
      </c>
      <c r="P72" s="24">
        <v>2.8156452707746542</v>
      </c>
      <c r="Q72" s="24">
        <v>2.845657958040797</v>
      </c>
      <c r="R72" s="24">
        <v>2.8718670460147839</v>
      </c>
      <c r="S72" s="24">
        <v>2.8985295745436899</v>
      </c>
      <c r="T72" s="24">
        <v>2.9256519272649939</v>
      </c>
      <c r="U72" s="24">
        <v>2.957884355236418</v>
      </c>
      <c r="V72" s="24">
        <v>2.986024929658353</v>
      </c>
      <c r="W72" s="24">
        <v>3.0146458590137359</v>
      </c>
      <c r="X72" s="24">
        <v>3.0486530798448568</v>
      </c>
      <c r="Y72" s="24">
        <v>3.0783379762194532</v>
      </c>
      <c r="Z72" s="24">
        <v>3.1085246413551699</v>
      </c>
      <c r="AA72" s="24">
        <v>3.139219837605657</v>
      </c>
      <c r="AB72" s="24">
        <v>3.1756826484129062</v>
      </c>
      <c r="AC72" s="24">
        <v>3.2075028607086109</v>
      </c>
      <c r="AD72" s="24">
        <v>3.2398530547663911</v>
      </c>
      <c r="AE72" s="24">
        <v>3.2727402723015082</v>
      </c>
      <c r="AF72" s="24">
        <v>3.311796957332402</v>
      </c>
      <c r="AG72" s="24">
        <v>3.345872222938687</v>
      </c>
      <c r="AH72" s="25">
        <v>3.3805071251178509</v>
      </c>
    </row>
    <row r="73" spans="1:34" x14ac:dyDescent="0.25">
      <c r="A73" s="23">
        <v>7.5</v>
      </c>
      <c r="B73" s="24">
        <v>2.2050512146676979</v>
      </c>
      <c r="C73" s="24">
        <v>2.2219017722756522</v>
      </c>
      <c r="D73" s="24">
        <v>2.2390781243532358</v>
      </c>
      <c r="E73" s="24">
        <v>2.2595361209933928</v>
      </c>
      <c r="F73" s="24">
        <v>2.2774367864792842</v>
      </c>
      <c r="G73" s="24">
        <v>2.2956805370279372</v>
      </c>
      <c r="H73" s="24">
        <v>2.3142731118602922</v>
      </c>
      <c r="I73" s="24">
        <v>2.3364129814144108</v>
      </c>
      <c r="J73" s="24">
        <v>2.355781031914852</v>
      </c>
      <c r="K73" s="24">
        <v>2.3755160818252099</v>
      </c>
      <c r="L73" s="24">
        <v>2.3956238706590258</v>
      </c>
      <c r="M73" s="24">
        <v>2.4195617153289799</v>
      </c>
      <c r="N73" s="24">
        <v>2.4404968313951829</v>
      </c>
      <c r="O73" s="24">
        <v>2.4618231772625001</v>
      </c>
      <c r="P73" s="24">
        <v>2.4835468707036039</v>
      </c>
      <c r="Q73" s="24">
        <v>2.5094015450421772</v>
      </c>
      <c r="R73" s="24">
        <v>2.5320071465875529</v>
      </c>
      <c r="S73" s="24">
        <v>2.5550294695784679</v>
      </c>
      <c r="T73" s="24">
        <v>2.578474632079689</v>
      </c>
      <c r="U73" s="24">
        <v>2.606369905963716</v>
      </c>
      <c r="V73" s="24">
        <v>2.6307522456257368</v>
      </c>
      <c r="W73" s="24">
        <v>2.6555771145588412</v>
      </c>
      <c r="X73" s="24">
        <v>2.6851074364943872</v>
      </c>
      <c r="Y73" s="24">
        <v>2.710913405782954</v>
      </c>
      <c r="Z73" s="24">
        <v>2.7371824771900082</v>
      </c>
      <c r="AA73" s="24">
        <v>2.763921147496482</v>
      </c>
      <c r="AB73" s="24">
        <v>2.7957184510727702</v>
      </c>
      <c r="AC73" s="24">
        <v>2.8234968732292418</v>
      </c>
      <c r="AD73" s="24">
        <v>2.851765503952163</v>
      </c>
      <c r="AE73" s="24">
        <v>2.8805311193840848</v>
      </c>
      <c r="AF73" s="24">
        <v>2.914728309771617</v>
      </c>
      <c r="AG73" s="24">
        <v>2.9445943115480131</v>
      </c>
      <c r="AH73" s="25">
        <v>2.9749790701486809</v>
      </c>
    </row>
    <row r="74" spans="1:34" x14ac:dyDescent="0.25">
      <c r="A74" s="23">
        <v>8</v>
      </c>
      <c r="B74" s="24">
        <v>1.9555525750067211</v>
      </c>
      <c r="C74" s="24">
        <v>1.969669911501237</v>
      </c>
      <c r="D74" s="24">
        <v>1.984082034630706</v>
      </c>
      <c r="E74" s="24">
        <v>2.0012755527384711</v>
      </c>
      <c r="F74" s="24">
        <v>2.0163438945724841</v>
      </c>
      <c r="G74" s="24">
        <v>2.0317234726543112</v>
      </c>
      <c r="H74" s="24">
        <v>2.0474197606321729</v>
      </c>
      <c r="I74" s="24">
        <v>2.0661396855364349</v>
      </c>
      <c r="J74" s="24">
        <v>2.082540956947148</v>
      </c>
      <c r="K74" s="24">
        <v>2.0992762723998428</v>
      </c>
      <c r="L74" s="24">
        <v>2.116351105835343</v>
      </c>
      <c r="M74" s="24">
        <v>2.1367081606609539</v>
      </c>
      <c r="N74" s="24">
        <v>2.154537431562134</v>
      </c>
      <c r="O74" s="24">
        <v>2.1727238703435061</v>
      </c>
      <c r="P74" s="24">
        <v>2.1912733292050248</v>
      </c>
      <c r="Q74" s="24">
        <v>2.2133809894277481</v>
      </c>
      <c r="R74" s="24">
        <v>2.232737069095359</v>
      </c>
      <c r="S74" s="24">
        <v>2.2524747017346018</v>
      </c>
      <c r="T74" s="24">
        <v>2.2725997398375219</v>
      </c>
      <c r="U74" s="24">
        <v>2.2965763962571719</v>
      </c>
      <c r="V74" s="24">
        <v>2.3175609266912409</v>
      </c>
      <c r="W74" s="24">
        <v>2.3389517113694969</v>
      </c>
      <c r="X74" s="24">
        <v>2.3644293997690742</v>
      </c>
      <c r="Y74" s="24">
        <v>2.3867217778492238</v>
      </c>
      <c r="Z74" s="24">
        <v>2.4094401420406921</v>
      </c>
      <c r="AA74" s="24">
        <v>2.432590723551697</v>
      </c>
      <c r="AB74" s="24">
        <v>2.460154323067933</v>
      </c>
      <c r="AC74" s="24">
        <v>2.4842627519438931</v>
      </c>
      <c r="AD74" s="24">
        <v>2.5088231668261498</v>
      </c>
      <c r="AE74" s="24">
        <v>2.5338420782845348</v>
      </c>
      <c r="AF74" s="24">
        <v>2.5636191150109129</v>
      </c>
      <c r="AG74" s="24">
        <v>2.5896541107972579</v>
      </c>
      <c r="AH74" s="25">
        <v>2.6161685342947338</v>
      </c>
    </row>
    <row r="75" spans="1:34" x14ac:dyDescent="0.25">
      <c r="A75" s="23">
        <v>8.5</v>
      </c>
      <c r="B75" s="24">
        <v>1.737612205042006</v>
      </c>
      <c r="C75" s="24">
        <v>1.7493098751338889</v>
      </c>
      <c r="D75" s="24">
        <v>1.7612728746615129</v>
      </c>
      <c r="E75" s="24">
        <v>1.7755714969718039</v>
      </c>
      <c r="F75" s="24">
        <v>1.788125980210389</v>
      </c>
      <c r="G75" s="24">
        <v>1.800961401517307</v>
      </c>
      <c r="H75" s="24">
        <v>1.814082968968062</v>
      </c>
      <c r="I75" s="24">
        <v>1.8297600697686851</v>
      </c>
      <c r="J75" s="24">
        <v>1.843519488127237</v>
      </c>
      <c r="K75" s="24">
        <v>1.8575815457953011</v>
      </c>
      <c r="L75" s="24">
        <v>1.8719514511409829</v>
      </c>
      <c r="M75" s="24">
        <v>1.8891123744797711</v>
      </c>
      <c r="N75" s="24">
        <v>1.904167187234608</v>
      </c>
      <c r="O75" s="24">
        <v>1.919546656584181</v>
      </c>
      <c r="P75" s="24">
        <v>1.9352563691557281</v>
      </c>
      <c r="Q75" s="24">
        <v>1.9540092114314209</v>
      </c>
      <c r="R75" s="24">
        <v>1.970453617221062</v>
      </c>
      <c r="S75" s="24">
        <v>1.987245958143891</v>
      </c>
      <c r="T75" s="24">
        <v>2.004391821119238</v>
      </c>
      <c r="U75" s="24">
        <v>2.0248495940546318</v>
      </c>
      <c r="V75" s="24">
        <v>2.0427806242416571</v>
      </c>
      <c r="W75" s="24">
        <v>2.061083184281439</v>
      </c>
      <c r="X75" s="24">
        <v>2.0829137018617558</v>
      </c>
      <c r="Y75" s="24">
        <v>2.102041708060042</v>
      </c>
      <c r="Z75" s="24">
        <v>2.1215601349979472</v>
      </c>
      <c r="AA75" s="24">
        <v>2.1414749483109699</v>
      </c>
      <c r="AB75" s="24">
        <v>2.1652178442951642</v>
      </c>
      <c r="AC75" s="24">
        <v>2.1860119601982819</v>
      </c>
      <c r="AD75" s="24">
        <v>2.2072213901830091</v>
      </c>
      <c r="AE75" s="24">
        <v>2.2288523792464621</v>
      </c>
      <c r="AF75" s="24">
        <v>2.2546298006509931</v>
      </c>
      <c r="AG75" s="24">
        <v>2.2771959317360708</v>
      </c>
      <c r="AH75" s="25">
        <v>2.3002037120546048</v>
      </c>
    </row>
    <row r="76" spans="1:34" x14ac:dyDescent="0.25">
      <c r="A76" s="23">
        <v>9</v>
      </c>
      <c r="B76" s="24">
        <v>1.5480630244111939</v>
      </c>
      <c r="C76" s="24">
        <v>1.5576384662601901</v>
      </c>
      <c r="D76" s="24">
        <v>1.5674513309811819</v>
      </c>
      <c r="E76" s="24">
        <v>1.579205837586023</v>
      </c>
      <c r="F76" s="24">
        <v>1.589548810734573</v>
      </c>
      <c r="G76" s="24">
        <v>1.600143974407443</v>
      </c>
      <c r="H76" s="24">
        <v>1.6109962711074191</v>
      </c>
      <c r="I76" s="24">
        <v>1.6239888657077259</v>
      </c>
      <c r="J76" s="24">
        <v>1.635415240500623</v>
      </c>
      <c r="K76" s="24">
        <v>1.6471144005060321</v>
      </c>
      <c r="L76" s="24">
        <v>1.659091288519341</v>
      </c>
      <c r="M76" s="24">
        <v>1.6734219360859279</v>
      </c>
      <c r="N76" s="24">
        <v>1.686017561162044</v>
      </c>
      <c r="O76" s="24">
        <v>1.6989068821829081</v>
      </c>
      <c r="P76" s="24">
        <v>1.7120952202030419</v>
      </c>
      <c r="Q76" s="24">
        <v>1.7278666380576271</v>
      </c>
      <c r="R76" s="24">
        <v>1.741721101418034</v>
      </c>
      <c r="S76" s="24">
        <v>1.755891432708655</v>
      </c>
      <c r="T76" s="24">
        <v>1.7703829532761011</v>
      </c>
      <c r="U76" s="24">
        <v>1.7877027740644611</v>
      </c>
      <c r="V76" s="24">
        <v>1.802908496434293</v>
      </c>
      <c r="W76" s="24">
        <v>1.818452574900921</v>
      </c>
      <c r="X76" s="24">
        <v>1.837022581735787</v>
      </c>
      <c r="Y76" s="24">
        <v>1.853319318827708</v>
      </c>
      <c r="Z76" s="24">
        <v>1.8699724619230149</v>
      </c>
      <c r="AA76" s="24">
        <v>1.886987711084493</v>
      </c>
      <c r="AB76" s="24">
        <v>1.907304101421754</v>
      </c>
      <c r="AC76" s="24">
        <v>1.925123468108642</v>
      </c>
      <c r="AD76" s="24">
        <v>1.943323027587921</v>
      </c>
      <c r="AE76" s="24">
        <v>1.9619087592839899</v>
      </c>
      <c r="AF76" s="24">
        <v>1.984088301063085</v>
      </c>
      <c r="AG76" s="24">
        <v>2.0035315921846251</v>
      </c>
      <c r="AH76" s="25">
        <v>2.0233803046974139</v>
      </c>
    </row>
    <row r="77" spans="1:34" x14ac:dyDescent="0.25">
      <c r="A77" s="23">
        <v>9.5</v>
      </c>
      <c r="B77" s="24">
        <v>1.3839054595224201</v>
      </c>
      <c r="C77" s="24">
        <v>1.3916399947372211</v>
      </c>
      <c r="D77" s="24">
        <v>1.399585596895742</v>
      </c>
      <c r="E77" s="24">
        <v>1.4091279652442541</v>
      </c>
      <c r="F77" s="24">
        <v>1.417545660257109</v>
      </c>
      <c r="G77" s="24">
        <v>1.426188348885735</v>
      </c>
      <c r="H77" s="24">
        <v>1.435060708060206</v>
      </c>
      <c r="I77" s="24">
        <v>1.4457083117206211</v>
      </c>
      <c r="J77" s="24">
        <v>1.4550943358833159</v>
      </c>
      <c r="K77" s="24">
        <v>1.4647248417969889</v>
      </c>
      <c r="L77" s="24">
        <v>1.4746045066843121</v>
      </c>
      <c r="M77" s="24">
        <v>1.486451931550421</v>
      </c>
      <c r="N77" s="24">
        <v>1.496887522864383</v>
      </c>
      <c r="O77" s="24">
        <v>1.507587400108573</v>
      </c>
      <c r="P77" s="24">
        <v>1.518556618764795</v>
      </c>
      <c r="Q77" s="24">
        <v>1.5317012030812971</v>
      </c>
      <c r="R77" s="24">
        <v>1.5432713389101529</v>
      </c>
      <c r="S77" s="24">
        <v>1.5551268261017139</v>
      </c>
      <c r="T77" s="24">
        <v>1.5672727204298771</v>
      </c>
      <c r="U77" s="24">
        <v>1.581816717765526</v>
      </c>
      <c r="V77" s="24">
        <v>1.5946092081969629</v>
      </c>
      <c r="W77" s="24">
        <v>1.6077084316046999</v>
      </c>
      <c r="X77" s="24">
        <v>1.6233857851250291</v>
      </c>
      <c r="Y77" s="24">
        <v>1.6371682393350291</v>
      </c>
      <c r="Z77" s="24">
        <v>1.65127463544765</v>
      </c>
      <c r="AA77" s="24">
        <v>1.665710407952959</v>
      </c>
      <c r="AB77" s="24">
        <v>1.6829756878855009</v>
      </c>
      <c r="AC77" s="24">
        <v>1.6981437525617189</v>
      </c>
      <c r="AD77" s="24">
        <v>1.7136584393765739</v>
      </c>
      <c r="AE77" s="24">
        <v>1.72952546218175</v>
      </c>
      <c r="AF77" s="24">
        <v>1.7484900573889219</v>
      </c>
      <c r="AG77" s="24">
        <v>1.7651404167335949</v>
      </c>
      <c r="AH77" s="25">
        <v>1.782161520262779</v>
      </c>
    </row>
    <row r="78" spans="1:34" x14ac:dyDescent="0.25">
      <c r="A78" s="23">
        <v>10</v>
      </c>
      <c r="B78" s="24">
        <v>1.24230744355435</v>
      </c>
      <c r="C78" s="24">
        <v>1.248466277192591</v>
      </c>
      <c r="D78" s="24">
        <v>1.2548113724817429</v>
      </c>
      <c r="E78" s="24">
        <v>1.2624547773801531</v>
      </c>
      <c r="F78" s="24">
        <v>1.2692173096605941</v>
      </c>
      <c r="G78" s="24">
        <v>1.276179189283728</v>
      </c>
      <c r="H78" s="24">
        <v>1.2833448276069119</v>
      </c>
      <c r="I78" s="24">
        <v>1.2919681529449589</v>
      </c>
      <c r="J78" s="24">
        <v>1.2995904028618499</v>
      </c>
      <c r="K78" s="24">
        <v>1.3074303817036519</v>
      </c>
      <c r="L78" s="24">
        <v>1.3154925011203229</v>
      </c>
      <c r="M78" s="24">
        <v>1.3251849537147791</v>
      </c>
      <c r="N78" s="24">
        <v>1.333743548632099</v>
      </c>
      <c r="O78" s="24">
        <v>1.342538570100593</v>
      </c>
      <c r="P78" s="24">
        <v>1.351574808029351</v>
      </c>
      <c r="Q78" s="24">
        <v>1.362428347047894</v>
      </c>
      <c r="R78" s="24">
        <v>1.3720036536918241</v>
      </c>
      <c r="S78" s="24">
        <v>1.381835345766419</v>
      </c>
      <c r="T78" s="24">
        <v>1.391928213472859</v>
      </c>
      <c r="U78" s="24">
        <v>1.404039713407224</v>
      </c>
      <c r="V78" s="24">
        <v>1.414714931228005</v>
      </c>
      <c r="W78" s="24">
        <v>1.4256668095400591</v>
      </c>
      <c r="X78" s="24">
        <v>1.4388005645338651</v>
      </c>
      <c r="Y78" s="24">
        <v>1.450369605535329</v>
      </c>
      <c r="Z78" s="24">
        <v>1.46223167497412</v>
      </c>
      <c r="AA78" s="24">
        <v>1.474391941767583</v>
      </c>
      <c r="AB78" s="24">
        <v>1.4889627038947191</v>
      </c>
      <c r="AC78" s="24">
        <v>1.501786797214768</v>
      </c>
      <c r="AD78" s="24">
        <v>1.5149254926551701</v>
      </c>
      <c r="AE78" s="24">
        <v>1.52838423849489</v>
      </c>
      <c r="AF78" s="24">
        <v>1.544498017540755</v>
      </c>
      <c r="AG78" s="24">
        <v>1.5586692367441779</v>
      </c>
      <c r="AH78" s="25">
        <v>1.5731780735608389</v>
      </c>
    </row>
    <row r="79" spans="1:34" x14ac:dyDescent="0.25">
      <c r="A79" s="23">
        <v>10.5</v>
      </c>
      <c r="B79" s="24">
        <v>1.1206044164561539</v>
      </c>
      <c r="C79" s="24">
        <v>1.1254366370244151</v>
      </c>
      <c r="D79" s="24">
        <v>1.130431864586247</v>
      </c>
      <c r="E79" s="24">
        <v>1.1364706781978799</v>
      </c>
      <c r="F79" s="24">
        <v>1.1418320465981351</v>
      </c>
      <c r="G79" s="24">
        <v>1.147368666703471</v>
      </c>
      <c r="H79" s="24">
        <v>1.1530846842985281</v>
      </c>
      <c r="I79" s="24">
        <v>1.159985641288835</v>
      </c>
      <c r="J79" s="24">
        <v>1.1661045767932621</v>
      </c>
      <c r="K79" s="24">
        <v>1.1724160390320031</v>
      </c>
      <c r="L79" s="24">
        <v>1.178924174082296</v>
      </c>
      <c r="M79" s="24">
        <v>1.186771102191027</v>
      </c>
      <c r="N79" s="24">
        <v>1.1937196215261601</v>
      </c>
      <c r="O79" s="24">
        <v>1.200878258668884</v>
      </c>
      <c r="P79" s="24">
        <v>1.2082515379555669</v>
      </c>
      <c r="Q79" s="24">
        <v>1.21713101727338</v>
      </c>
      <c r="R79" s="24">
        <v>1.224984876527955</v>
      </c>
      <c r="S79" s="24">
        <v>1.233067705916622</v>
      </c>
      <c r="T79" s="24">
        <v>1.241384030067844</v>
      </c>
      <c r="U79" s="24">
        <v>1.2513875560094541</v>
      </c>
      <c r="V79" s="24">
        <v>1.2602253439962641</v>
      </c>
      <c r="W79" s="24">
        <v>1.269311270624788</v>
      </c>
      <c r="X79" s="24">
        <v>1.2802316792371871</v>
      </c>
      <c r="Y79" s="24">
        <v>1.289872060152448</v>
      </c>
      <c r="Z79" s="24">
        <v>1.299776106675206</v>
      </c>
      <c r="AA79" s="24">
        <v>1.3099487221500901</v>
      </c>
      <c r="AB79" s="24">
        <v>1.3221627564282361</v>
      </c>
      <c r="AC79" s="24">
        <v>1.3329340924955611</v>
      </c>
      <c r="AD79" s="24">
        <v>1.3439895613004229</v>
      </c>
      <c r="AE79" s="24">
        <v>1.355334345549071</v>
      </c>
      <c r="AF79" s="24">
        <v>1.3689426362013419</v>
      </c>
      <c r="AG79" s="24">
        <v>1.3809323903480739</v>
      </c>
      <c r="AH79" s="25">
        <v>1.393228186172242</v>
      </c>
    </row>
    <row r="80" spans="1:34" x14ac:dyDescent="0.25">
      <c r="A80" s="23">
        <v>11</v>
      </c>
      <c r="B80" s="24">
        <v>1.0162993249475141</v>
      </c>
      <c r="C80" s="24">
        <v>1.020037904401319</v>
      </c>
      <c r="D80" s="24">
        <v>1.023917786826821</v>
      </c>
      <c r="E80" s="24">
        <v>1.0286275786721071</v>
      </c>
      <c r="F80" s="24">
        <v>1.032825665493347</v>
      </c>
      <c r="G80" s="24">
        <v>1.037176459017525</v>
      </c>
      <c r="H80" s="24">
        <v>1.041683839456564</v>
      </c>
      <c r="I80" s="24">
        <v>1.047145535430859</v>
      </c>
      <c r="J80" s="24">
        <v>1.05200549980511</v>
      </c>
      <c r="K80" s="24">
        <v>1.057034339358544</v>
      </c>
      <c r="L80" s="24">
        <v>1.062235934595682</v>
      </c>
      <c r="M80" s="24">
        <v>1.0685279833617181</v>
      </c>
      <c r="N80" s="24">
        <v>1.0741172313780649</v>
      </c>
      <c r="O80" s="24">
        <v>1.079891839093885</v>
      </c>
      <c r="P80" s="24">
        <v>1.08585606527283</v>
      </c>
      <c r="Q80" s="24">
        <v>1.093059667844241</v>
      </c>
      <c r="R80" s="24">
        <v>1.0994493449539751</v>
      </c>
      <c r="S80" s="24">
        <v>1.1060421275366961</v>
      </c>
      <c r="T80" s="24">
        <v>1.112842274648151</v>
      </c>
      <c r="U80" s="24">
        <v>1.121043547362633</v>
      </c>
      <c r="V80" s="24">
        <v>1.128307631741102</v>
      </c>
      <c r="W80" s="24">
        <v>1.135792883547192</v>
      </c>
      <c r="X80" s="24">
        <v>1.1448113952804</v>
      </c>
      <c r="Y80" s="24">
        <v>1.1527917526807361</v>
      </c>
      <c r="Z80" s="24">
        <v>1.161007963494205</v>
      </c>
      <c r="AA80" s="24">
        <v>1.1694646654927221</v>
      </c>
      <c r="AB80" s="24">
        <v>1.179640959235396</v>
      </c>
      <c r="AC80" s="24">
        <v>1.18863463560239</v>
      </c>
      <c r="AD80" s="24">
        <v>1.1978835259595699</v>
      </c>
      <c r="AE80" s="24">
        <v>1.207392547440469</v>
      </c>
      <c r="AF80" s="24">
        <v>1.218821874823967</v>
      </c>
      <c r="AG80" s="24">
        <v>1.2289117224475159</v>
      </c>
      <c r="AH80" s="25">
        <v>1.239277586448162</v>
      </c>
    </row>
    <row r="81" spans="1:34" x14ac:dyDescent="0.25">
      <c r="A81" s="23">
        <v>11.5</v>
      </c>
      <c r="B81" s="24">
        <v>0.92706262251863014</v>
      </c>
      <c r="C81" s="24">
        <v>0.92992441626244848</v>
      </c>
      <c r="D81" s="24">
        <v>0.93290735959155902</v>
      </c>
      <c r="E81" s="24">
        <v>0.93654489654802831</v>
      </c>
      <c r="F81" s="24">
        <v>0.93980146754036975</v>
      </c>
      <c r="G81" s="24">
        <v>0.94318975086897305</v>
      </c>
      <c r="H81" s="24">
        <v>0.9467133611730425</v>
      </c>
      <c r="I81" s="24">
        <v>0.95100010082015685</v>
      </c>
      <c r="J81" s="24">
        <v>0.95482932079546057</v>
      </c>
      <c r="K81" s="24">
        <v>0.95880531503028332</v>
      </c>
      <c r="L81" s="24">
        <v>0.96293169845643056</v>
      </c>
      <c r="M81" s="24">
        <v>0.96794071037990015</v>
      </c>
      <c r="N81" s="24">
        <v>0.97240537478980638</v>
      </c>
      <c r="O81" s="24">
        <v>0.97703219142653397</v>
      </c>
      <c r="P81" s="24">
        <v>0.98182515348101929</v>
      </c>
      <c r="Q81" s="24">
        <v>0.98763225961746026</v>
      </c>
      <c r="R81" s="24">
        <v>0.99279890327581299</v>
      </c>
      <c r="S81" s="24">
        <v>0.99814433838151528</v>
      </c>
      <c r="T81" s="24">
        <v>1.0036725584175969</v>
      </c>
      <c r="U81" s="24">
        <v>1.010358496027683</v>
      </c>
      <c r="V81" s="24">
        <v>1.016296486472384</v>
      </c>
      <c r="W81" s="24">
        <v>1.0224302237660821</v>
      </c>
      <c r="X81" s="24">
        <v>1.0298394854794199</v>
      </c>
      <c r="Y81" s="24">
        <v>1.036412339385052</v>
      </c>
      <c r="Z81" s="24">
        <v>1.043194785144921</v>
      </c>
      <c r="AA81" s="24">
        <v>1.0501911949582261</v>
      </c>
      <c r="AB81" s="24">
        <v>1.058629932836048</v>
      </c>
      <c r="AC81" s="24">
        <v>1.0661049305040451</v>
      </c>
      <c r="AD81" s="24">
        <v>1.073807774050346</v>
      </c>
      <c r="AE81" s="24">
        <v>1.081743115035767</v>
      </c>
      <c r="AF81" s="24">
        <v>1.0913012016324111</v>
      </c>
      <c r="AG81" s="24">
        <v>1.0997565847152231</v>
      </c>
      <c r="AH81" s="25">
        <v>1.1084595095102661</v>
      </c>
    </row>
    <row r="82" spans="1:34" x14ac:dyDescent="0.25">
      <c r="A82" s="23">
        <v>12</v>
      </c>
      <c r="B82" s="24">
        <v>0.85073226943020952</v>
      </c>
      <c r="C82" s="24">
        <v>0.8529180163174559</v>
      </c>
      <c r="D82" s="24">
        <v>0.85520631003905512</v>
      </c>
      <c r="E82" s="24">
        <v>0.85800955634134057</v>
      </c>
      <c r="F82" s="24">
        <v>0.86053026070384375</v>
      </c>
      <c r="G82" s="24">
        <v>0.86316323367139969</v>
      </c>
      <c r="H82" s="24">
        <v>0.86591182431049607</v>
      </c>
      <c r="I82" s="24">
        <v>0.86926910967636217</v>
      </c>
      <c r="J82" s="24">
        <v>0.8722796954328943</v>
      </c>
      <c r="K82" s="24">
        <v>0.87541650516474867</v>
      </c>
      <c r="L82" s="24">
        <v>0.87868288823101481</v>
      </c>
      <c r="M82" s="24">
        <v>0.88266190316915216</v>
      </c>
      <c r="N82" s="24">
        <v>0.88622055513390696</v>
      </c>
      <c r="O82" s="24">
        <v>0.88991970248829999</v>
      </c>
      <c r="P82" s="24">
        <v>0.8937630728505509</v>
      </c>
      <c r="Q82" s="24">
        <v>0.89843426022055439</v>
      </c>
      <c r="R82" s="24">
        <v>0.9026029025699297</v>
      </c>
      <c r="S82" s="24">
        <v>0.90692757297648474</v>
      </c>
      <c r="T82" s="24">
        <v>0.91141199935053119</v>
      </c>
      <c r="U82" s="24">
        <v>0.91685071733605461</v>
      </c>
      <c r="V82" s="24">
        <v>0.92169410697050558</v>
      </c>
      <c r="W82" s="24">
        <v>0.92670937351079663</v>
      </c>
      <c r="X82" s="24">
        <v>0.93278322942068503</v>
      </c>
      <c r="Y82" s="24">
        <v>0.93818498330077527</v>
      </c>
      <c r="Z82" s="24">
        <v>0.94377161811167609</v>
      </c>
      <c r="AA82" s="24">
        <v>0.94954724047986816</v>
      </c>
      <c r="AB82" s="24">
        <v>0.95652980452055913</v>
      </c>
      <c r="AC82" s="24">
        <v>0.96272898793983774</v>
      </c>
      <c r="AD82" s="24">
        <v>0.96913019976100601</v>
      </c>
      <c r="AE82" s="24">
        <v>0.9757378259721633</v>
      </c>
      <c r="AF82" s="24">
        <v>0.98371359162097372</v>
      </c>
      <c r="AG82" s="24">
        <v>0.99078383559444494</v>
      </c>
      <c r="AH82" s="25">
        <v>0.99807469725074438</v>
      </c>
    </row>
    <row r="83" spans="1:34" x14ac:dyDescent="0.25">
      <c r="A83" s="23">
        <v>12.5</v>
      </c>
      <c r="B83" s="24">
        <v>0.78531373271347915</v>
      </c>
      <c r="C83" s="24">
        <v>0.78700805504650972</v>
      </c>
      <c r="D83" s="24">
        <v>0.78878787209842216</v>
      </c>
      <c r="E83" s="24">
        <v>0.79097598933825675</v>
      </c>
      <c r="F83" s="24">
        <v>0.79295035971892636</v>
      </c>
      <c r="G83" s="24">
        <v>0.79501910560890643</v>
      </c>
      <c r="H83" s="24">
        <v>0.79718531050196906</v>
      </c>
      <c r="I83" s="24">
        <v>0.79983984098962113</v>
      </c>
      <c r="J83" s="24">
        <v>0.80222778615650003</v>
      </c>
      <c r="K83" s="24">
        <v>0.80472295564997331</v>
      </c>
      <c r="L83" s="24">
        <v>0.80732843325641246</v>
      </c>
      <c r="M83" s="24">
        <v>0.81051168842355203</v>
      </c>
      <c r="N83" s="24">
        <v>0.81336678255338857</v>
      </c>
      <c r="O83" s="24">
        <v>0.81634226587114811</v>
      </c>
      <c r="P83" s="24">
        <v>0.81944160042233272</v>
      </c>
      <c r="Q83" s="24">
        <v>0.823218644051534</v>
      </c>
      <c r="R83" s="24">
        <v>0.82659820068328016</v>
      </c>
      <c r="S83" s="24">
        <v>0.83011257261750304</v>
      </c>
      <c r="T83" s="24">
        <v>0.83376522219179783</v>
      </c>
      <c r="U83" s="24">
        <v>0.83820603338969391</v>
      </c>
      <c r="V83" s="24">
        <v>0.84217019878635824</v>
      </c>
      <c r="W83" s="24">
        <v>0.84628392178117251</v>
      </c>
      <c r="X83" s="24">
        <v>0.85127741346113506</v>
      </c>
      <c r="Y83" s="24">
        <v>0.85572835423379512</v>
      </c>
      <c r="Z83" s="24">
        <v>0.86034101564930521</v>
      </c>
      <c r="AA83" s="24">
        <v>0.86511923876142993</v>
      </c>
      <c r="AB83" s="24">
        <v>0.87090820834981353</v>
      </c>
      <c r="AC83" s="24">
        <v>0.87605832541959849</v>
      </c>
      <c r="AD83" s="24">
        <v>0.88138620405032597</v>
      </c>
      <c r="AE83" s="24">
        <v>0.88689596465737852</v>
      </c>
      <c r="AF83" s="24">
        <v>0.89355952655447934</v>
      </c>
      <c r="AG83" s="24">
        <v>0.89947784029894762</v>
      </c>
      <c r="AH83" s="25">
        <v>0.90559139833231006</v>
      </c>
    </row>
    <row r="84" spans="1:34" x14ac:dyDescent="0.25">
      <c r="A84" s="23">
        <v>13</v>
      </c>
      <c r="B84" s="24">
        <v>0.7289799861701769</v>
      </c>
      <c r="C84" s="24">
        <v>0.73035138970029434</v>
      </c>
      <c r="D84" s="24">
        <v>0.73179278646928991</v>
      </c>
      <c r="E84" s="24">
        <v>0.73356613359551059</v>
      </c>
      <c r="F84" s="24">
        <v>0.73516758609129518</v>
      </c>
      <c r="G84" s="24">
        <v>0.73684707163611762</v>
      </c>
      <c r="H84" s="24">
        <v>0.73860740815103099</v>
      </c>
      <c r="I84" s="24">
        <v>0.74076708052060569</v>
      </c>
      <c r="J84" s="24">
        <v>0.74271226217589581</v>
      </c>
      <c r="K84" s="24">
        <v>0.74474721914451902</v>
      </c>
      <c r="L84" s="24">
        <v>0.74687476964013033</v>
      </c>
      <c r="M84" s="24">
        <v>0.74947769960770816</v>
      </c>
      <c r="N84" s="24">
        <v>0.75181557396180498</v>
      </c>
      <c r="O84" s="24">
        <v>0.75425528193757607</v>
      </c>
      <c r="P84" s="24">
        <v>0.75680002000780722</v>
      </c>
      <c r="Q84" s="24">
        <v>0.75990589227894201</v>
      </c>
      <c r="R84" s="24">
        <v>0.7626891622333507</v>
      </c>
      <c r="S84" s="24">
        <v>0.7655875853710008</v>
      </c>
      <c r="T84" s="24">
        <v>0.76860435845677066</v>
      </c>
      <c r="U84" s="24">
        <v>0.7722777730610747</v>
      </c>
      <c r="V84" s="24">
        <v>0.77556197424135842</v>
      </c>
      <c r="W84" s="24">
        <v>0.77897496434756952</v>
      </c>
      <c r="X84" s="24">
        <v>0.78312433072822962</v>
      </c>
      <c r="Y84" s="24">
        <v>0.78682862876051174</v>
      </c>
      <c r="Z84" s="24">
        <v>0.79067303778315223</v>
      </c>
      <c r="AA84" s="24">
        <v>0.79466113327719745</v>
      </c>
      <c r="AB84" s="24">
        <v>0.79950028515519778</v>
      </c>
      <c r="AC84" s="24">
        <v>0.80381196722365689</v>
      </c>
      <c r="AD84" s="24">
        <v>0.80827869464757951</v>
      </c>
      <c r="AE84" s="24">
        <v>0.81290432226963039</v>
      </c>
      <c r="AF84" s="24">
        <v>0.81850699496824708</v>
      </c>
      <c r="AG84" s="24">
        <v>0.82349047081299565</v>
      </c>
      <c r="AH84" s="25">
        <v>0.82864536818817169</v>
      </c>
    </row>
    <row r="85" spans="1:34" x14ac:dyDescent="0.25">
      <c r="A85" s="23">
        <v>13.5</v>
      </c>
      <c r="B85" s="24">
        <v>0.6800715103725522</v>
      </c>
      <c r="C85" s="24">
        <v>0.68127238430000281</v>
      </c>
      <c r="D85" s="24">
        <v>0.68252930062179518</v>
      </c>
      <c r="E85" s="24">
        <v>0.6840694339403387</v>
      </c>
      <c r="F85" s="24">
        <v>0.68545526809713198</v>
      </c>
      <c r="G85" s="24">
        <v>0.68690434347815588</v>
      </c>
      <c r="H85" s="24">
        <v>0.68841921243174764</v>
      </c>
      <c r="I85" s="24">
        <v>0.69027312080048198</v>
      </c>
      <c r="J85" s="24">
        <v>0.69193929947119026</v>
      </c>
      <c r="K85" s="24">
        <v>0.69367935507743805</v>
      </c>
      <c r="L85" s="24">
        <v>0.6954958402601632</v>
      </c>
      <c r="M85" s="24">
        <v>0.69771507695671675</v>
      </c>
      <c r="N85" s="24">
        <v>0.69970595304319561</v>
      </c>
      <c r="O85" s="24">
        <v>0.70178165782056789</v>
      </c>
      <c r="P85" s="24">
        <v>0.70394512218890304</v>
      </c>
      <c r="Q85" s="24">
        <v>0.70658399284180962</v>
      </c>
      <c r="R85" s="24">
        <v>0.70894765860811815</v>
      </c>
      <c r="S85" s="24">
        <v>0.71140836607390034</v>
      </c>
      <c r="T85" s="24">
        <v>0.71396904643131787</v>
      </c>
      <c r="U85" s="24">
        <v>0.71708677199316972</v>
      </c>
      <c r="V85" s="24">
        <v>0.71987415242742514</v>
      </c>
      <c r="W85" s="24">
        <v>0.72277110375085318</v>
      </c>
      <c r="X85" s="24">
        <v>0.72629378111993947</v>
      </c>
      <c r="Y85" s="24">
        <v>0.72943949022784393</v>
      </c>
      <c r="Z85" s="24">
        <v>0.73270525130908115</v>
      </c>
      <c r="AA85" s="24">
        <v>0.73609437427198132</v>
      </c>
      <c r="AB85" s="24">
        <v>0.74020868253862615</v>
      </c>
      <c r="AC85" s="24">
        <v>0.74387644440287304</v>
      </c>
      <c r="AD85" s="24">
        <v>0.74767808605257047</v>
      </c>
      <c r="AE85" s="24">
        <v>0.75161719675766725</v>
      </c>
      <c r="AF85" s="24">
        <v>0.75639149216812562</v>
      </c>
      <c r="AG85" s="24">
        <v>0.76064110589138068</v>
      </c>
      <c r="AH85" s="25">
        <v>0.76503986902206378</v>
      </c>
    </row>
    <row r="86" spans="1:34" x14ac:dyDescent="0.25">
      <c r="A86" s="23">
        <v>14</v>
      </c>
      <c r="B86" s="24">
        <v>0.63709629266336554</v>
      </c>
      <c r="C86" s="24">
        <v>0.63826290963734045</v>
      </c>
      <c r="D86" s="24">
        <v>0.63947316879658778</v>
      </c>
      <c r="E86" s="24">
        <v>0.64094284197049367</v>
      </c>
      <c r="F86" s="24">
        <v>0.64225424078313342</v>
      </c>
      <c r="G86" s="24">
        <v>0.6436156396306647</v>
      </c>
      <c r="H86" s="24">
        <v>0.6450293252887076</v>
      </c>
      <c r="I86" s="24">
        <v>0.64674776113094135</v>
      </c>
      <c r="J86" s="24">
        <v>0.64828258079302037</v>
      </c>
      <c r="K86" s="24">
        <v>0.64987692964831267</v>
      </c>
      <c r="L86" s="24">
        <v>0.65153309476503984</v>
      </c>
      <c r="M86" s="24">
        <v>0.65354646747620981</v>
      </c>
      <c r="N86" s="24">
        <v>0.65534445025213817</v>
      </c>
      <c r="O86" s="24">
        <v>0.65721180742364682</v>
      </c>
      <c r="P86" s="24">
        <v>0.65915120431808827</v>
      </c>
      <c r="Q86" s="24">
        <v>0.66150844044970791</v>
      </c>
      <c r="R86" s="24">
        <v>0.66361306796609798</v>
      </c>
      <c r="S86" s="24">
        <v>0.66579817633366167</v>
      </c>
      <c r="T86" s="24">
        <v>0.66806643117184272</v>
      </c>
      <c r="U86" s="24">
        <v>0.67082137259948227</v>
      </c>
      <c r="V86" s="24">
        <v>0.67327895920700409</v>
      </c>
      <c r="W86" s="24">
        <v>0.67582844930241104</v>
      </c>
      <c r="X86" s="24">
        <v>0.67892307130475005</v>
      </c>
      <c r="Y86" s="24">
        <v>0.68168212875321732</v>
      </c>
      <c r="Z86" s="24">
        <v>0.68454272979345987</v>
      </c>
      <c r="AA86" s="24">
        <v>0.68750791876109096</v>
      </c>
      <c r="AB86" s="24">
        <v>0.69110355487250785</v>
      </c>
      <c r="AC86" s="24">
        <v>0.69430579477859888</v>
      </c>
      <c r="AD86" s="24">
        <v>0.69762229953559596</v>
      </c>
      <c r="AE86" s="24">
        <v>0.70105639284073096</v>
      </c>
      <c r="AF86" s="24">
        <v>0.70521602023046126</v>
      </c>
      <c r="AG86" s="24">
        <v>0.70891663105939551</v>
      </c>
      <c r="AH86" s="25">
        <v>0.71274566980822629</v>
      </c>
    </row>
    <row r="87" spans="1:34" x14ac:dyDescent="0.25">
      <c r="A87" s="23">
        <v>14.5</v>
      </c>
      <c r="B87" s="24">
        <v>0.59872982715589707</v>
      </c>
      <c r="C87" s="24">
        <v>0.5999823432745327</v>
      </c>
      <c r="D87" s="24">
        <v>0.60126765200483923</v>
      </c>
      <c r="E87" s="24">
        <v>0.60281081605425002</v>
      </c>
      <c r="F87" s="24">
        <v>0.60417284596651888</v>
      </c>
      <c r="G87" s="24">
        <v>0.60557318535980742</v>
      </c>
      <c r="H87" s="24">
        <v>0.60701385543701891</v>
      </c>
      <c r="I87" s="24">
        <v>0.60874830758419307</v>
      </c>
      <c r="J87" s="24">
        <v>0.61028329566253903</v>
      </c>
      <c r="K87" s="24">
        <v>0.61186501582723951</v>
      </c>
      <c r="L87" s="24">
        <v>0.61349548957379918</v>
      </c>
      <c r="M87" s="24">
        <v>0.61546202494232638</v>
      </c>
      <c r="N87" s="24">
        <v>0.61720510281371432</v>
      </c>
      <c r="O87" s="24">
        <v>0.61900365142083724</v>
      </c>
      <c r="P87" s="24">
        <v>0.62086007051833036</v>
      </c>
      <c r="Q87" s="24">
        <v>0.62310223658270403</v>
      </c>
      <c r="R87" s="24">
        <v>0.62509227523630084</v>
      </c>
      <c r="S87" s="24">
        <v>0.62714778452823816</v>
      </c>
      <c r="T87" s="24">
        <v>0.62927116450524367</v>
      </c>
      <c r="U87" s="24">
        <v>0.631837424064013</v>
      </c>
      <c r="V87" s="24">
        <v>0.63411612721304167</v>
      </c>
      <c r="W87" s="24">
        <v>0.63647061708413555</v>
      </c>
      <c r="X87" s="24">
        <v>0.63931701472165803</v>
      </c>
      <c r="Y87" s="24">
        <v>0.6418452412245762</v>
      </c>
      <c r="Z87" s="24">
        <v>0.64445805357317942</v>
      </c>
      <c r="AA87" s="24">
        <v>0.64715823053036403</v>
      </c>
      <c r="AB87" s="24">
        <v>0.65042256329978354</v>
      </c>
      <c r="AC87" s="24">
        <v>0.65332156294271959</v>
      </c>
      <c r="AD87" s="24">
        <v>0.65631676313748488</v>
      </c>
      <c r="AE87" s="24">
        <v>0.65941122200859359</v>
      </c>
      <c r="AF87" s="24">
        <v>0.66315108800212519</v>
      </c>
      <c r="AG87" s="24">
        <v>0.66647143861285341</v>
      </c>
      <c r="AH87" s="25">
        <v>0.66990104629141378</v>
      </c>
    </row>
    <row r="88" spans="1:34" x14ac:dyDescent="0.25">
      <c r="A88" s="23">
        <v>15</v>
      </c>
      <c r="B88" s="24">
        <v>0.56381511473393209</v>
      </c>
      <c r="C88" s="24">
        <v>0.5652575695443065</v>
      </c>
      <c r="D88" s="24">
        <v>0.56672351802821819</v>
      </c>
      <c r="E88" s="24">
        <v>0.56846532133037642</v>
      </c>
      <c r="F88" s="24">
        <v>0.56998693223500141</v>
      </c>
      <c r="G88" s="24">
        <v>0.57153671270224238</v>
      </c>
      <c r="H88" s="24">
        <v>0.57311641836228522</v>
      </c>
      <c r="I88" s="24">
        <v>0.57499957300294502</v>
      </c>
      <c r="J88" s="24">
        <v>0.57665014037140061</v>
      </c>
      <c r="K88" s="24">
        <v>0.57833619335481934</v>
      </c>
      <c r="L88" s="24">
        <v>0.58005948787598893</v>
      </c>
      <c r="M88" s="24">
        <v>0.5821194099017174</v>
      </c>
      <c r="N88" s="24">
        <v>0.58392945472352054</v>
      </c>
      <c r="O88" s="24">
        <v>0.58578261725668002</v>
      </c>
      <c r="P88" s="24">
        <v>0.58768103168311381</v>
      </c>
      <c r="Q88" s="24">
        <v>0.58995588949138311</v>
      </c>
      <c r="R88" s="24">
        <v>0.59195967211825484</v>
      </c>
      <c r="S88" s="24">
        <v>0.59401546580610209</v>
      </c>
      <c r="T88" s="24">
        <v>0.59612540502893485</v>
      </c>
      <c r="U88" s="24">
        <v>0.59865828234127616</v>
      </c>
      <c r="V88" s="24">
        <v>0.60089289584899575</v>
      </c>
      <c r="W88" s="24">
        <v>0.60318872994842831</v>
      </c>
      <c r="X88" s="24">
        <v>0.60594793158016669</v>
      </c>
      <c r="Y88" s="24">
        <v>0.60838503130036814</v>
      </c>
      <c r="Z88" s="24">
        <v>0.61089130975563199</v>
      </c>
      <c r="AA88" s="24">
        <v>0.613469280136138</v>
      </c>
      <c r="AB88" s="24">
        <v>0.61657087573389402</v>
      </c>
      <c r="AC88" s="24">
        <v>0.61931280025762303</v>
      </c>
      <c r="AD88" s="24">
        <v>0.62213441166957173</v>
      </c>
      <c r="AE88" s="24">
        <v>0.62503850252153703</v>
      </c>
      <c r="AF88" s="24">
        <v>0.62853471110050407</v>
      </c>
      <c r="AG88" s="24">
        <v>0.63162742761808821</v>
      </c>
      <c r="AH88" s="25">
        <v>0.63481178098690738</v>
      </c>
    </row>
    <row r="89" spans="1:34" x14ac:dyDescent="0.25">
      <c r="A89" s="23">
        <v>15.5</v>
      </c>
      <c r="B89" s="24">
        <v>0.53136266305178503</v>
      </c>
      <c r="C89" s="24">
        <v>0.53308297954992223</v>
      </c>
      <c r="D89" s="24">
        <v>0.53481904141893011</v>
      </c>
      <c r="E89" s="24">
        <v>0.53686582970817953</v>
      </c>
      <c r="F89" s="24">
        <v>0.53863985494683086</v>
      </c>
      <c r="G89" s="24">
        <v>0.54043346046516128</v>
      </c>
      <c r="H89" s="24">
        <v>0.54224813632064039</v>
      </c>
      <c r="I89" s="24">
        <v>0.54439387700042918</v>
      </c>
      <c r="J89" s="24">
        <v>0.54625931798177896</v>
      </c>
      <c r="K89" s="24">
        <v>0.54815054874216806</v>
      </c>
      <c r="L89" s="24">
        <v>0.55006905963166752</v>
      </c>
      <c r="M89" s="24">
        <v>0.55234378967154241</v>
      </c>
      <c r="N89" s="24">
        <v>0.55432655674766151</v>
      </c>
      <c r="O89" s="24">
        <v>0.55634163914622592</v>
      </c>
      <c r="P89" s="24">
        <v>0.55839090547643744</v>
      </c>
      <c r="Q89" s="24">
        <v>0.56082741419685023</v>
      </c>
      <c r="R89" s="24">
        <v>0.56295715708201333</v>
      </c>
      <c r="S89" s="24">
        <v>0.56512700208625377</v>
      </c>
      <c r="T89" s="24">
        <v>0.56733881811086539</v>
      </c>
      <c r="U89" s="24">
        <v>0.56997481015632623</v>
      </c>
      <c r="V89" s="24">
        <v>0.57228401128886641</v>
      </c>
      <c r="W89" s="24">
        <v>0.57464141751823417</v>
      </c>
      <c r="X89" s="24">
        <v>0.5774556488603223</v>
      </c>
      <c r="Y89" s="24">
        <v>0.57992520940958203</v>
      </c>
      <c r="Z89" s="24">
        <v>0.58245009221874899</v>
      </c>
      <c r="AA89" s="24">
        <v>0.585032544905286</v>
      </c>
      <c r="AB89" s="24">
        <v>0.58812116685881077</v>
      </c>
      <c r="AC89" s="24">
        <v>0.59083606485622164</v>
      </c>
      <c r="AD89" s="24">
        <v>0.59361568671370912</v>
      </c>
      <c r="AE89" s="24">
        <v>0.59646255941035431</v>
      </c>
      <c r="AF89" s="24">
        <v>0.5998724119134885</v>
      </c>
      <c r="AG89" s="24">
        <v>0.60287400391193124</v>
      </c>
      <c r="AH89" s="25">
        <v>0.60595116318047981</v>
      </c>
    </row>
    <row r="90" spans="1:34" x14ac:dyDescent="0.25">
      <c r="A90" s="23">
        <v>16</v>
      </c>
      <c r="B90" s="24">
        <v>0.50055048653425993</v>
      </c>
      <c r="C90" s="24">
        <v>0.50262047116512854</v>
      </c>
      <c r="D90" s="24">
        <v>0.50470000349966893</v>
      </c>
      <c r="E90" s="24">
        <v>0.50713931986745686</v>
      </c>
      <c r="F90" s="24">
        <v>0.50924247623075003</v>
      </c>
      <c r="G90" s="24">
        <v>0.51135817422625351</v>
      </c>
      <c r="H90" s="24">
        <v>0.51348763833871924</v>
      </c>
      <c r="I90" s="24">
        <v>0.5159910459603847</v>
      </c>
      <c r="J90" s="24">
        <v>0.51815453832635872</v>
      </c>
      <c r="K90" s="24">
        <v>0.52033567527091595</v>
      </c>
      <c r="L90" s="24">
        <v>0.52253568157141039</v>
      </c>
      <c r="M90" s="24">
        <v>0.52512783833947918</v>
      </c>
      <c r="N90" s="24">
        <v>0.52737296642275855</v>
      </c>
      <c r="O90" s="24">
        <v>0.52964115807503998</v>
      </c>
      <c r="P90" s="24">
        <v>0.53193401633280812</v>
      </c>
      <c r="Q90" s="24">
        <v>0.53464233249071136</v>
      </c>
      <c r="R90" s="24">
        <v>0.53699413536812424</v>
      </c>
      <c r="S90" s="24">
        <v>0.53937568205818387</v>
      </c>
      <c r="T90" s="24">
        <v>0.54178857588946716</v>
      </c>
      <c r="U90" s="24">
        <v>0.54464537700469384</v>
      </c>
      <c r="V90" s="24">
        <v>0.54713172647712627</v>
      </c>
      <c r="W90" s="24">
        <v>0.5496548161869691</v>
      </c>
      <c r="X90" s="24">
        <v>0.55264750031264065</v>
      </c>
      <c r="Y90" s="24">
        <v>0.55525699275167795</v>
      </c>
      <c r="Z90" s="24">
        <v>0.55790950161093456</v>
      </c>
      <c r="AA90" s="24">
        <v>0.56060700893515647</v>
      </c>
      <c r="AB90" s="24">
        <v>0.56381361812898545</v>
      </c>
      <c r="AC90" s="24">
        <v>0.56661542164191281</v>
      </c>
      <c r="AD90" s="24">
        <v>0.56946853662224239</v>
      </c>
      <c r="AE90" s="24">
        <v>0.57237522447633848</v>
      </c>
      <c r="AF90" s="24">
        <v>0.57583721959947787</v>
      </c>
      <c r="AG90" s="24">
        <v>0.57886808010173052</v>
      </c>
      <c r="AH90" s="25">
        <v>0.58195998892842704</v>
      </c>
    </row>
    <row r="91" spans="1:34" x14ac:dyDescent="0.25">
      <c r="A91" s="23">
        <v>16.5</v>
      </c>
      <c r="B91" s="24">
        <v>0.47072410637668788</v>
      </c>
      <c r="C91" s="24">
        <v>0.47319944903420103</v>
      </c>
      <c r="D91" s="24">
        <v>0.47567969236365448</v>
      </c>
      <c r="E91" s="24">
        <v>0.47858027725852931</v>
      </c>
      <c r="F91" s="24">
        <v>0.48107316498602481</v>
      </c>
      <c r="G91" s="24">
        <v>0.48357310633372858</v>
      </c>
      <c r="H91" s="24">
        <v>0.4860810602136762</v>
      </c>
      <c r="I91" s="24">
        <v>0.48901841303706689</v>
      </c>
      <c r="J91" s="24">
        <v>0.49154701800833961</v>
      </c>
      <c r="K91" s="24">
        <v>0.49408667299320669</v>
      </c>
      <c r="L91" s="24">
        <v>0.49663833719630501</v>
      </c>
      <c r="M91" s="24">
        <v>0.49963173676371597</v>
      </c>
      <c r="N91" s="24">
        <v>0.50221274805594385</v>
      </c>
      <c r="O91" s="24">
        <v>0.50480912179919768</v>
      </c>
      <c r="P91" s="24">
        <v>0.50742219545724521</v>
      </c>
      <c r="Q91" s="24">
        <v>0.51049367293508652</v>
      </c>
      <c r="R91" s="24">
        <v>0.51314751898765187</v>
      </c>
      <c r="S91" s="24">
        <v>0.51582230118190087</v>
      </c>
      <c r="T91" s="24">
        <v>0.51851935727369369</v>
      </c>
      <c r="U91" s="24">
        <v>0.52169585915243533</v>
      </c>
      <c r="V91" s="24">
        <v>0.52444580112877848</v>
      </c>
      <c r="W91" s="24">
        <v>0.52722256911858212</v>
      </c>
      <c r="X91" s="24">
        <v>0.53049832645817629</v>
      </c>
      <c r="Y91" s="24">
        <v>0.53333910529665662</v>
      </c>
      <c r="Z91" s="24">
        <v>0.53621214535113648</v>
      </c>
      <c r="AA91" s="24">
        <v>0.53911916309364438</v>
      </c>
      <c r="AB91" s="24">
        <v>0.54255591776941614</v>
      </c>
      <c r="AC91" s="24">
        <v>0.54554244228863924</v>
      </c>
      <c r="AD91" s="24">
        <v>0.54856841651805721</v>
      </c>
      <c r="AE91" s="24">
        <v>0.55163583629131718</v>
      </c>
      <c r="AF91" s="24">
        <v>0.55526967008739814</v>
      </c>
      <c r="AG91" s="24">
        <v>0.55843407556535285</v>
      </c>
      <c r="AH91" s="25">
        <v>0.56164656105755706</v>
      </c>
    </row>
    <row r="92" spans="1:34" x14ac:dyDescent="0.25">
      <c r="A92" s="23">
        <v>17</v>
      </c>
      <c r="B92" s="24">
        <v>0.44139655054491161</v>
      </c>
      <c r="C92" s="24">
        <v>0.44431682457192689</v>
      </c>
      <c r="D92" s="24">
        <v>0.44723890287461859</v>
      </c>
      <c r="E92" s="24">
        <v>0.45065069410223102</v>
      </c>
      <c r="F92" s="24">
        <v>0.45357779688243288</v>
      </c>
      <c r="G92" s="24">
        <v>0.4565080159063088</v>
      </c>
      <c r="H92" s="24">
        <v>0.45944204451317727</v>
      </c>
      <c r="I92" s="24">
        <v>0.46287081815524339</v>
      </c>
      <c r="J92" s="24">
        <v>0.4658154804014335</v>
      </c>
      <c r="K92" s="24">
        <v>0.4687661487316967</v>
      </c>
      <c r="L92" s="24">
        <v>0.47172351677795299</v>
      </c>
      <c r="M92" s="24">
        <v>0.47518317257295728</v>
      </c>
      <c r="N92" s="24">
        <v>0.47815747272486792</v>
      </c>
      <c r="O92" s="24">
        <v>0.48114098484529599</v>
      </c>
      <c r="P92" s="24">
        <v>0.48413478082529271</v>
      </c>
      <c r="Q92" s="24">
        <v>0.48764197086262517</v>
      </c>
      <c r="R92" s="24">
        <v>0.49066172672219183</v>
      </c>
      <c r="S92" s="24">
        <v>0.49369516168794658</v>
      </c>
      <c r="T92" s="24">
        <v>0.49674334794303232</v>
      </c>
      <c r="U92" s="24">
        <v>0.50031963963614068</v>
      </c>
      <c r="V92" s="24">
        <v>0.50340350172935666</v>
      </c>
      <c r="W92" s="24">
        <v>0.50650582624755003</v>
      </c>
      <c r="X92" s="24">
        <v>0.51015047458850438</v>
      </c>
      <c r="Y92" s="24">
        <v>0.51329777778503571</v>
      </c>
      <c r="Z92" s="24">
        <v>0.51646813762881372</v>
      </c>
      <c r="AA92" s="24">
        <v>0.51966300501915019</v>
      </c>
      <c r="AB92" s="24">
        <v>0.52342326077560219</v>
      </c>
      <c r="AC92" s="24">
        <v>0.52667620524084391</v>
      </c>
      <c r="AD92" s="24">
        <v>0.52995828829454061</v>
      </c>
      <c r="AE92" s="24">
        <v>0.53327124019762306</v>
      </c>
      <c r="AF92" s="24">
        <v>0.53717780607668542</v>
      </c>
      <c r="AG92" s="24">
        <v>0.54056391645118029</v>
      </c>
      <c r="AH92" s="25">
        <v>0.54398668916519766</v>
      </c>
    </row>
    <row r="93" spans="1:34" x14ac:dyDescent="0.25">
      <c r="A93" s="23">
        <v>17.5</v>
      </c>
      <c r="B93" s="24">
        <v>0.4122483537753005</v>
      </c>
      <c r="C93" s="24">
        <v>0.41563701596361918</v>
      </c>
      <c r="D93" s="24">
        <v>0.4190259366668172</v>
      </c>
      <c r="E93" s="24">
        <v>0.42298006938991778</v>
      </c>
      <c r="F93" s="24">
        <v>0.42636975436027352</v>
      </c>
      <c r="G93" s="24">
        <v>0.42976016883323598</v>
      </c>
      <c r="H93" s="24">
        <v>0.4331517405754074</v>
      </c>
      <c r="I93" s="24">
        <v>0.43711060801019891</v>
      </c>
      <c r="J93" s="24">
        <v>0.44050615564986739</v>
      </c>
      <c r="K93" s="24">
        <v>0.44390421607955521</v>
      </c>
      <c r="L93" s="24">
        <v>0.44730521735846518</v>
      </c>
      <c r="M93" s="24">
        <v>0.45127734016641302</v>
      </c>
      <c r="N93" s="24">
        <v>0.45468621827768158</v>
      </c>
      <c r="O93" s="24">
        <v>0.45809970851042697</v>
      </c>
      <c r="P93" s="24">
        <v>0.46151861718298348</v>
      </c>
      <c r="Q93" s="24">
        <v>0.46551526837645768</v>
      </c>
      <c r="R93" s="24">
        <v>0.46894868412381668</v>
      </c>
      <c r="S93" s="24">
        <v>0.47239007257733601</v>
      </c>
      <c r="T93" s="24">
        <v>0.47584024034744199</v>
      </c>
      <c r="U93" s="24">
        <v>0.4798776082628709</v>
      </c>
      <c r="V93" s="24">
        <v>0.48334960153486789</v>
      </c>
      <c r="W93" s="24">
        <v>0.48683324427882763</v>
      </c>
      <c r="X93" s="24">
        <v>0.49091379876568669</v>
      </c>
      <c r="Y93" s="24">
        <v>0.49442674772782602</v>
      </c>
      <c r="Z93" s="24">
        <v>0.49795509940392613</v>
      </c>
      <c r="AA93" s="24">
        <v>0.50150003912058239</v>
      </c>
      <c r="AB93" s="24">
        <v>0.50565834891355876</v>
      </c>
      <c r="AC93" s="24">
        <v>0.50924329571348814</v>
      </c>
      <c r="AD93" s="24">
        <v>0.51284862061559955</v>
      </c>
      <c r="AE93" s="24">
        <v>0.51647578830810636</v>
      </c>
      <c r="AF93" s="24">
        <v>0.52073717703729017</v>
      </c>
      <c r="AG93" s="24">
        <v>0.52441703567810594</v>
      </c>
      <c r="AH93" s="25">
        <v>0.52812368961918466</v>
      </c>
    </row>
    <row r="94" spans="1:34" x14ac:dyDescent="0.25">
      <c r="A94" s="23">
        <v>18</v>
      </c>
      <c r="B94" s="24">
        <v>0.38312755757471861</v>
      </c>
      <c r="C94" s="24">
        <v>0.38699194816508659</v>
      </c>
      <c r="D94" s="24">
        <v>0.39085660214500489</v>
      </c>
      <c r="E94" s="24">
        <v>0.3953654088834484</v>
      </c>
      <c r="F94" s="24">
        <v>0.39922992663035167</v>
      </c>
      <c r="G94" s="24">
        <v>0.4030943377742624</v>
      </c>
      <c r="H94" s="24">
        <v>0.40695880450906569</v>
      </c>
      <c r="I94" s="24">
        <v>0.41146763606773851</v>
      </c>
      <c r="J94" s="24">
        <v>0.41533278066839469</v>
      </c>
      <c r="K94" s="24">
        <v>0.41919849540048382</v>
      </c>
      <c r="L94" s="24">
        <v>0.42306494275049178</v>
      </c>
      <c r="M94" s="24">
        <v>0.42757694071383961</v>
      </c>
      <c r="N94" s="24">
        <v>0.43144556933308997</v>
      </c>
      <c r="O94" s="24">
        <v>0.43531576086224422</v>
      </c>
      <c r="P94" s="24">
        <v>0.43918805604691891</v>
      </c>
      <c r="Q94" s="24">
        <v>0.4437091143502907</v>
      </c>
      <c r="R94" s="24">
        <v>0.44758782351517901</v>
      </c>
      <c r="S94" s="24">
        <v>0.4514703496216666</v>
      </c>
      <c r="T94" s="24">
        <v>0.45535723370746289</v>
      </c>
      <c r="U94" s="24">
        <v>0.45989816161026409</v>
      </c>
      <c r="V94" s="24">
        <v>0.46379638057188938</v>
      </c>
      <c r="W94" s="24">
        <v>0.46770098668792931</v>
      </c>
      <c r="X94" s="24">
        <v>0.47226565982232988</v>
      </c>
      <c r="Y94" s="24">
        <v>0.47618725940656931</v>
      </c>
      <c r="Z94" s="24">
        <v>0.48011815840695199</v>
      </c>
      <c r="AA94" s="24">
        <v>0.48405927657735631</v>
      </c>
      <c r="AB94" s="24">
        <v>0.48867139071979632</v>
      </c>
      <c r="AC94" s="24">
        <v>0.4926378056920242</v>
      </c>
      <c r="AD94" s="24">
        <v>0.49661738891563012</v>
      </c>
      <c r="AE94" s="24">
        <v>0.50061133950611036</v>
      </c>
      <c r="AF94" s="24">
        <v>0.50529083920966222</v>
      </c>
      <c r="AG94" s="24">
        <v>0.50932037293552923</v>
      </c>
      <c r="AH94" s="25">
        <v>0.51336838555786746</v>
      </c>
    </row>
    <row r="95" spans="1:34" x14ac:dyDescent="0.25">
      <c r="A95" s="23">
        <v>18.5</v>
      </c>
      <c r="B95" s="24">
        <v>0.35404971022052623</v>
      </c>
      <c r="C95" s="24">
        <v>0.35838105290263461</v>
      </c>
      <c r="D95" s="24">
        <v>0.36271421448443131</v>
      </c>
      <c r="E95" s="24">
        <v>0.36777122511517318</v>
      </c>
      <c r="F95" s="24">
        <v>0.37210670967396159</v>
      </c>
      <c r="G95" s="24">
        <v>0.37644280215962528</v>
      </c>
      <c r="H95" s="24">
        <v>0.38077939919333259</v>
      </c>
      <c r="I95" s="24">
        <v>0.38583926256414192</v>
      </c>
      <c r="J95" s="24">
        <v>0.3901765991422369</v>
      </c>
      <c r="K95" s="24">
        <v>0.39451411382864582</v>
      </c>
      <c r="L95" s="24">
        <v>0.39885170353713773</v>
      </c>
      <c r="M95" s="24">
        <v>0.40391218215544</v>
      </c>
      <c r="N95" s="24">
        <v>0.40824961728023751</v>
      </c>
      <c r="O95" s="24">
        <v>0.41258711673883258</v>
      </c>
      <c r="P95" s="24">
        <v>0.41692495570412541</v>
      </c>
      <c r="Q95" s="24">
        <v>0.42198656442825</v>
      </c>
      <c r="R95" s="24">
        <v>0.42632608398934752</v>
      </c>
      <c r="S95" s="24">
        <v>0.43066681536295182</v>
      </c>
      <c r="T95" s="24">
        <v>0.43500903401405477</v>
      </c>
      <c r="U95" s="24">
        <v>0.44007720302638681</v>
      </c>
      <c r="V95" s="24">
        <v>0.44442362563743842</v>
      </c>
      <c r="W95" s="24">
        <v>0.44877272372082438</v>
      </c>
      <c r="X95" s="24">
        <v>0.45385092536151578</v>
      </c>
      <c r="Y95" s="24">
        <v>0.45820806387330182</v>
      </c>
      <c r="Z95" s="24">
        <v>0.46256994913888072</v>
      </c>
      <c r="AA95" s="24">
        <v>0.46693723533941378</v>
      </c>
      <c r="AB95" s="24">
        <v>0.47204010150136477</v>
      </c>
      <c r="AC95" s="24">
        <v>0.47642133393244879</v>
      </c>
      <c r="AD95" s="24">
        <v>0.48081007539957299</v>
      </c>
      <c r="AE95" s="24">
        <v>0.4852072594455169</v>
      </c>
      <c r="AF95" s="24">
        <v>0.49034935560477833</v>
      </c>
      <c r="AG95" s="24">
        <v>0.4947683746833646</v>
      </c>
      <c r="AH95" s="25">
        <v>0.4991991068900975</v>
      </c>
    </row>
    <row r="96" spans="1:34" x14ac:dyDescent="0.25">
      <c r="A96" s="23">
        <v>19</v>
      </c>
      <c r="B96" s="24">
        <v>0.3251978667606335</v>
      </c>
      <c r="C96" s="24">
        <v>0.32997126867311583</v>
      </c>
      <c r="D96" s="24">
        <v>0.33474959563089252</v>
      </c>
      <c r="E96" s="24">
        <v>0.34032953738798999</v>
      </c>
      <c r="F96" s="24">
        <v>0.34511600624294531</v>
      </c>
      <c r="G96" s="24">
        <v>0.34990534819011188</v>
      </c>
      <c r="H96" s="24">
        <v>0.354697194277941</v>
      </c>
      <c r="I96" s="24">
        <v>0.36029035450624569</v>
      </c>
      <c r="J96" s="24">
        <v>0.36508636152717677</v>
      </c>
      <c r="K96" s="24">
        <v>0.36988370526877029</v>
      </c>
      <c r="L96" s="24">
        <v>0.37468201707207821</v>
      </c>
      <c r="M96" s="24">
        <v>0.38028077920199321</v>
      </c>
      <c r="N96" s="24">
        <v>0.38507996027884839</v>
      </c>
      <c r="O96" s="24">
        <v>0.38987925774886212</v>
      </c>
      <c r="P96" s="24">
        <v>0.39467868121221789</v>
      </c>
      <c r="Q96" s="24">
        <v>0.4002781810250518</v>
      </c>
      <c r="R96" s="24">
        <v>0.40507791140998289</v>
      </c>
      <c r="S96" s="24">
        <v>0.40987779911379518</v>
      </c>
      <c r="T96" s="24">
        <v>0.41467785402876411</v>
      </c>
      <c r="U96" s="24">
        <v>0.42027814262988439</v>
      </c>
      <c r="V96" s="24">
        <v>0.42507863029910148</v>
      </c>
      <c r="W96" s="24">
        <v>0.42987963239404098</v>
      </c>
      <c r="X96" s="24">
        <v>0.43548196975686998</v>
      </c>
      <c r="Y96" s="24">
        <v>0.44028541895058992</v>
      </c>
      <c r="Z96" s="24">
        <v>0.44509061287121959</v>
      </c>
      <c r="AA96" s="24">
        <v>0.44989794012720358</v>
      </c>
      <c r="AB96" s="24">
        <v>0.45550970333581292</v>
      </c>
      <c r="AC96" s="24">
        <v>0.46032298596125448</v>
      </c>
      <c r="AD96" s="24">
        <v>0.46513966904286552</v>
      </c>
      <c r="AE96" s="24">
        <v>0.46996042055070869</v>
      </c>
      <c r="AF96" s="24">
        <v>0.47559079600412602</v>
      </c>
      <c r="AG96" s="24">
        <v>0.48042299415204648</v>
      </c>
      <c r="AH96" s="25">
        <v>0.48526169029525618</v>
      </c>
    </row>
    <row r="97" spans="1:34" x14ac:dyDescent="0.25">
      <c r="A97" s="23">
        <v>19.5</v>
      </c>
      <c r="B97" s="24">
        <v>0.29692258901344593</v>
      </c>
      <c r="C97" s="24">
        <v>0.30209704074388272</v>
      </c>
      <c r="D97" s="24">
        <v>0.30728107430068707</v>
      </c>
      <c r="E97" s="24">
        <v>0.3133398717753007</v>
      </c>
      <c r="F97" s="24">
        <v>0.31854122585964989</v>
      </c>
      <c r="G97" s="24">
        <v>0.3237492688370136</v>
      </c>
      <c r="H97" s="24">
        <v>0.3289633661831261</v>
      </c>
      <c r="I97" s="24">
        <v>0.33505328567138609</v>
      </c>
      <c r="J97" s="24">
        <v>0.34027832504949451</v>
      </c>
      <c r="K97" s="24">
        <v>0.34550741039608118</v>
      </c>
      <c r="L97" s="24">
        <v>0.35073990747948142</v>
      </c>
      <c r="M97" s="24">
        <v>0.35684795333477021</v>
      </c>
      <c r="N97" s="24">
        <v>0.3620857032591393</v>
      </c>
      <c r="O97" s="24">
        <v>0.3673251722714958</v>
      </c>
      <c r="P97" s="24">
        <v>0.37256610439930632</v>
      </c>
      <c r="Q97" s="24">
        <v>0.37868203332591122</v>
      </c>
      <c r="R97" s="24">
        <v>0.38392525841124647</v>
      </c>
      <c r="S97" s="24">
        <v>0.38916913695730482</v>
      </c>
      <c r="T97" s="24">
        <v>0.39441341328364432</v>
      </c>
      <c r="U97" s="24">
        <v>0.40053189730991201</v>
      </c>
      <c r="V97" s="24">
        <v>0.40577619489497729</v>
      </c>
      <c r="W97" s="24">
        <v>0.41102039649461952</v>
      </c>
      <c r="X97" s="24">
        <v>0.41713867415253081</v>
      </c>
      <c r="Y97" s="24">
        <v>0.4223830892315123</v>
      </c>
      <c r="Z97" s="24">
        <v>0.42762779764598841</v>
      </c>
      <c r="AA97" s="24">
        <v>0.43287292243168618</v>
      </c>
      <c r="AB97" s="24">
        <v>0.43899292507119941</v>
      </c>
      <c r="AC97" s="24">
        <v>0.44423937407544262</v>
      </c>
      <c r="AD97" s="24">
        <v>0.44948666559145289</v>
      </c>
      <c r="AE97" s="24">
        <v>0.45473520201657619</v>
      </c>
      <c r="AF97" s="24">
        <v>0.46086073695969942</v>
      </c>
      <c r="AG97" s="24">
        <v>0.46611369134251562</v>
      </c>
      <c r="AH97" s="25">
        <v>0.47136947922323158</v>
      </c>
    </row>
    <row r="98" spans="1:34" x14ac:dyDescent="0.25">
      <c r="A98" s="23">
        <v>20</v>
      </c>
      <c r="B98" s="24">
        <v>0.26974194556790221</v>
      </c>
      <c r="C98" s="24">
        <v>0.27526032115281551</v>
      </c>
      <c r="D98" s="24">
        <v>0.28079448598063722</v>
      </c>
      <c r="E98" s="24">
        <v>0.28726926112102602</v>
      </c>
      <c r="F98" s="24">
        <v>0.29283328481693849</v>
      </c>
      <c r="G98" s="24">
        <v>0.29840936384213612</v>
      </c>
      <c r="H98" s="24">
        <v>0.30399659809963631</v>
      </c>
      <c r="I98" s="24">
        <v>0.31052793660741179</v>
      </c>
      <c r="J98" s="24">
        <v>0.31613625370598197</v>
      </c>
      <c r="K98" s="24">
        <v>0.32175287665631391</v>
      </c>
      <c r="L98" s="24">
        <v>0.32737690565402622</v>
      </c>
      <c r="M98" s="24">
        <v>0.33394643280554981</v>
      </c>
      <c r="N98" s="24">
        <v>0.33958345792183281</v>
      </c>
      <c r="O98" s="24">
        <v>0.34522535545639937</v>
      </c>
      <c r="P98" s="24">
        <v>0.35087160386399951</v>
      </c>
      <c r="Q98" s="24">
        <v>0.35746369728653771</v>
      </c>
      <c r="R98" s="24">
        <v>0.36311758439779201</v>
      </c>
      <c r="S98" s="24">
        <v>0.36877417174707838</v>
      </c>
      <c r="T98" s="24">
        <v>0.37443293808123829</v>
      </c>
      <c r="U98" s="24">
        <v>0.38103689072611618</v>
      </c>
      <c r="V98" s="24">
        <v>0.38669862653365877</v>
      </c>
      <c r="W98" s="24">
        <v>0.39236120658010021</v>
      </c>
      <c r="X98" s="24">
        <v>0.39896842646314429</v>
      </c>
      <c r="Y98" s="24">
        <v>0.40463234607966347</v>
      </c>
      <c r="Z98" s="24">
        <v>0.41029665827572881</v>
      </c>
      <c r="AA98" s="24">
        <v>0.41596122051435108</v>
      </c>
      <c r="AB98" s="24">
        <v>0.4225700023261183</v>
      </c>
      <c r="AC98" s="24">
        <v>0.42823461734255269</v>
      </c>
      <c r="AD98" s="24">
        <v>0.43389906756181912</v>
      </c>
      <c r="AE98" s="24">
        <v>0.43956348980854659</v>
      </c>
      <c r="AF98" s="24">
        <v>0.44617226179402503</v>
      </c>
      <c r="AG98" s="24">
        <v>0.45183743302624019</v>
      </c>
      <c r="AH98" s="25">
        <v>0.45750332389443332</v>
      </c>
    </row>
    <row r="99" spans="1:34" x14ac:dyDescent="0.25">
      <c r="A99" s="26">
        <v>20.5</v>
      </c>
      <c r="B99" s="27">
        <v>0.24434151178340949</v>
      </c>
      <c r="C99" s="27">
        <v>0.25013056870826872</v>
      </c>
      <c r="D99" s="27">
        <v>0.25594317292804453</v>
      </c>
      <c r="E99" s="27">
        <v>0.2627522450395724</v>
      </c>
      <c r="F99" s="27">
        <v>0.26861060617816401</v>
      </c>
      <c r="G99" s="27">
        <v>0.27448793971777857</v>
      </c>
      <c r="H99" s="27">
        <v>0.28038307998871692</v>
      </c>
      <c r="I99" s="27">
        <v>0.28728169463267061</v>
      </c>
      <c r="J99" s="27">
        <v>0.29321141826393099</v>
      </c>
      <c r="K99" s="27">
        <v>0.29915525826570388</v>
      </c>
      <c r="L99" s="27">
        <v>0.30511204926089069</v>
      </c>
      <c r="M99" s="27">
        <v>0.31207645263660932</v>
      </c>
      <c r="N99" s="27">
        <v>0.31805734273814651</v>
      </c>
      <c r="O99" s="27">
        <v>0.32404780922373078</v>
      </c>
      <c r="P99" s="27">
        <v>0.33004706497539521</v>
      </c>
      <c r="Q99" s="27">
        <v>0.33705625563312502</v>
      </c>
      <c r="R99" s="27">
        <v>0.34307185554475272</v>
      </c>
      <c r="S99" s="27">
        <v>0.34909375310718949</v>
      </c>
      <c r="T99" s="27">
        <v>0.35512116149456041</v>
      </c>
      <c r="U99" s="27">
        <v>0.36215905330860998</v>
      </c>
      <c r="V99" s="27">
        <v>0.36819573909420222</v>
      </c>
      <c r="W99" s="27">
        <v>0.37423575997848402</v>
      </c>
      <c r="X99" s="27">
        <v>0.3812861213738149</v>
      </c>
      <c r="Y99" s="27">
        <v>0.38733196762909389</v>
      </c>
      <c r="Z99" s="27">
        <v>0.39337985634343919</v>
      </c>
      <c r="AA99" s="27">
        <v>0.39942937940714418</v>
      </c>
      <c r="AB99" s="27">
        <v>0.40648867748962142</v>
      </c>
      <c r="AC99" s="27">
        <v>0.41254034160058461</v>
      </c>
      <c r="AD99" s="27">
        <v>0.41859238424091211</v>
      </c>
      <c r="AE99" s="27">
        <v>0.42464467666251587</v>
      </c>
      <c r="AF99" s="27">
        <v>0.43170596060010419</v>
      </c>
      <c r="AG99" s="27">
        <v>0.43775869274516921</v>
      </c>
      <c r="AH99" s="28">
        <v>0.44381158129975679</v>
      </c>
    </row>
    <row r="102" spans="1:34" ht="28.9" customHeight="1" x14ac:dyDescent="0.5">
      <c r="A102" s="1" t="s">
        <v>17</v>
      </c>
      <c r="B102" s="1"/>
    </row>
    <row r="103" spans="1:34" x14ac:dyDescent="0.25">
      <c r="A103" s="17" t="s">
        <v>12</v>
      </c>
      <c r="B103" s="18" t="s">
        <v>16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14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5.4896635622590786</v>
      </c>
      <c r="C105" s="24">
        <v>5.5337965016913566</v>
      </c>
      <c r="D105" s="24">
        <v>5.5784105122938188</v>
      </c>
      <c r="E105" s="24">
        <v>5.623510275905141</v>
      </c>
      <c r="F105" s="24">
        <v>5.6691004743640008</v>
      </c>
      <c r="G105" s="24">
        <v>5.7151857895090759</v>
      </c>
      <c r="H105" s="24">
        <v>5.7617709031790429</v>
      </c>
      <c r="I105" s="24">
        <v>5.8088604972125832</v>
      </c>
      <c r="J105" s="24">
        <v>5.8564592534483664</v>
      </c>
      <c r="K105" s="24">
        <v>5.9045718537250762</v>
      </c>
      <c r="L105" s="24">
        <v>5.9532029798813886</v>
      </c>
      <c r="M105" s="24">
        <v>6.002357350283388</v>
      </c>
      <c r="N105" s="24">
        <v>6.0520398294067954</v>
      </c>
      <c r="O105" s="24">
        <v>6.1022553182547341</v>
      </c>
      <c r="P105" s="24">
        <v>6.1530087178303363</v>
      </c>
      <c r="Q105" s="24">
        <v>6.2043049291367236</v>
      </c>
      <c r="R105" s="25">
        <v>6.2561488531770264</v>
      </c>
    </row>
    <row r="106" spans="1:34" x14ac:dyDescent="0.25">
      <c r="A106" s="23">
        <v>5</v>
      </c>
      <c r="B106" s="24">
        <v>4.8679043327345344</v>
      </c>
      <c r="C106" s="24">
        <v>4.9071990260020888</v>
      </c>
      <c r="D106" s="24">
        <v>4.9469431384678106</v>
      </c>
      <c r="E106" s="24">
        <v>4.9871411982824636</v>
      </c>
      <c r="F106" s="24">
        <v>5.0277977335968096</v>
      </c>
      <c r="G106" s="24">
        <v>5.0689172725616123</v>
      </c>
      <c r="H106" s="24">
        <v>5.1105043433276327</v>
      </c>
      <c r="I106" s="24">
        <v>5.1525634740456319</v>
      </c>
      <c r="J106" s="24">
        <v>5.1950991928663761</v>
      </c>
      <c r="K106" s="24">
        <v>5.2381160279406238</v>
      </c>
      <c r="L106" s="24">
        <v>5.2816185074191404</v>
      </c>
      <c r="M106" s="24">
        <v>5.3256111959800956</v>
      </c>
      <c r="N106" s="24">
        <v>5.3700988044112936</v>
      </c>
      <c r="O106" s="24">
        <v>5.4150860800279466</v>
      </c>
      <c r="P106" s="24">
        <v>5.4605777701452656</v>
      </c>
      <c r="Q106" s="24">
        <v>5.5065786220784636</v>
      </c>
      <c r="R106" s="25">
        <v>5.5530933831427536</v>
      </c>
    </row>
    <row r="107" spans="1:34" x14ac:dyDescent="0.25">
      <c r="A107" s="23">
        <v>5.5</v>
      </c>
      <c r="B107" s="24">
        <v>4.3087231983427872</v>
      </c>
      <c r="C107" s="24">
        <v>4.3435472600346703</v>
      </c>
      <c r="D107" s="24">
        <v>4.3787901657828927</v>
      </c>
      <c r="E107" s="24">
        <v>4.4144562900503006</v>
      </c>
      <c r="F107" s="24">
        <v>4.4505500072997437</v>
      </c>
      <c r="G107" s="24">
        <v>4.4870756919940682</v>
      </c>
      <c r="H107" s="24">
        <v>4.5240377185961202</v>
      </c>
      <c r="I107" s="24">
        <v>4.5614404615687514</v>
      </c>
      <c r="J107" s="24">
        <v>4.5992882953748042</v>
      </c>
      <c r="K107" s="24">
        <v>4.6375855944771294</v>
      </c>
      <c r="L107" s="24">
        <v>4.6763367333385766</v>
      </c>
      <c r="M107" s="24">
        <v>4.7155461229493953</v>
      </c>
      <c r="N107" s="24">
        <v>4.7552183204094831</v>
      </c>
      <c r="O107" s="24">
        <v>4.7953579193461282</v>
      </c>
      <c r="P107" s="24">
        <v>4.8359695133866341</v>
      </c>
      <c r="Q107" s="24">
        <v>4.8770576961582979</v>
      </c>
      <c r="R107" s="25">
        <v>4.9186270612884124</v>
      </c>
    </row>
    <row r="108" spans="1:34" x14ac:dyDescent="0.25">
      <c r="A108" s="23">
        <v>6</v>
      </c>
      <c r="B108" s="24">
        <v>3.807625707077277</v>
      </c>
      <c r="C108" s="24">
        <v>3.8383333213233288</v>
      </c>
      <c r="D108" s="24">
        <v>3.869430281314076</v>
      </c>
      <c r="E108" s="24">
        <v>3.9009208078244511</v>
      </c>
      <c r="F108" s="24">
        <v>3.932809121629385</v>
      </c>
      <c r="G108" s="24">
        <v>3.965099443503814</v>
      </c>
      <c r="H108" s="24">
        <v>3.9977959942226691</v>
      </c>
      <c r="I108" s="24">
        <v>4.0309029945608819</v>
      </c>
      <c r="J108" s="24">
        <v>4.0644246652933864</v>
      </c>
      <c r="K108" s="24">
        <v>4.0983652271951154</v>
      </c>
      <c r="L108" s="24">
        <v>4.1327289010410011</v>
      </c>
      <c r="M108" s="24">
        <v>4.1675199441333826</v>
      </c>
      <c r="N108" s="24">
        <v>4.2027427598842388</v>
      </c>
      <c r="O108" s="24">
        <v>4.2384017882329488</v>
      </c>
      <c r="P108" s="24">
        <v>4.2745014691188956</v>
      </c>
      <c r="Q108" s="24">
        <v>4.3110462424814626</v>
      </c>
      <c r="R108" s="25">
        <v>4.3480405482600304</v>
      </c>
    </row>
    <row r="109" spans="1:34" x14ac:dyDescent="0.25">
      <c r="A109" s="23">
        <v>6.5</v>
      </c>
      <c r="B109" s="24">
        <v>3.3602849137019581</v>
      </c>
      <c r="C109" s="24">
        <v>3.3872168341728059</v>
      </c>
      <c r="D109" s="24">
        <v>3.4145096789068909</v>
      </c>
      <c r="E109" s="24">
        <v>3.442167514991231</v>
      </c>
      <c r="F109" s="24">
        <v>3.4701944095128421</v>
      </c>
      <c r="G109" s="24">
        <v>3.4985944295587448</v>
      </c>
      <c r="H109" s="24">
        <v>3.527371642215956</v>
      </c>
      <c r="I109" s="24">
        <v>3.556530114571494</v>
      </c>
      <c r="J109" s="24">
        <v>3.5860739137123749</v>
      </c>
      <c r="K109" s="24">
        <v>3.6160071067256192</v>
      </c>
      <c r="L109" s="24">
        <v>3.6463337606982429</v>
      </c>
      <c r="M109" s="24">
        <v>3.6770579792446738</v>
      </c>
      <c r="N109" s="24">
        <v>3.7081840120889691</v>
      </c>
      <c r="O109" s="24">
        <v>3.739716145482598</v>
      </c>
      <c r="P109" s="24">
        <v>3.7716586656770259</v>
      </c>
      <c r="Q109" s="24">
        <v>3.804015858923723</v>
      </c>
      <c r="R109" s="25">
        <v>3.8367920114741558</v>
      </c>
    </row>
    <row r="110" spans="1:34" x14ac:dyDescent="0.25">
      <c r="A110" s="23">
        <v>7</v>
      </c>
      <c r="B110" s="24">
        <v>2.9625413797512961</v>
      </c>
      <c r="C110" s="24">
        <v>2.986024929658353</v>
      </c>
      <c r="D110" s="24">
        <v>3.009842059177374</v>
      </c>
      <c r="E110" s="24">
        <v>3.0339966817074639</v>
      </c>
      <c r="F110" s="24">
        <v>3.058492710647724</v>
      </c>
      <c r="G110" s="24">
        <v>3.083334059397258</v>
      </c>
      <c r="H110" s="24">
        <v>3.1085246413551699</v>
      </c>
      <c r="I110" s="24">
        <v>3.1340683699205609</v>
      </c>
      <c r="J110" s="24">
        <v>3.159969158492534</v>
      </c>
      <c r="K110" s="24">
        <v>3.186230920470194</v>
      </c>
      <c r="L110" s="24">
        <v>3.212857569252642</v>
      </c>
      <c r="M110" s="24">
        <v>3.2398530547663911</v>
      </c>
      <c r="N110" s="24">
        <v>3.2672214730475821</v>
      </c>
      <c r="O110" s="24">
        <v>3.2949669566597719</v>
      </c>
      <c r="P110" s="24">
        <v>3.3230936381665108</v>
      </c>
      <c r="Q110" s="24">
        <v>3.3516056501313538</v>
      </c>
      <c r="R110" s="25">
        <v>3.3805071251178509</v>
      </c>
    </row>
    <row r="111" spans="1:34" x14ac:dyDescent="0.25">
      <c r="A111" s="23">
        <v>7.5</v>
      </c>
      <c r="B111" s="24">
        <v>2.61040317353027</v>
      </c>
      <c r="C111" s="24">
        <v>2.6307522456257368</v>
      </c>
      <c r="D111" s="24">
        <v>2.651408629512082</v>
      </c>
      <c r="E111" s="24">
        <v>2.6723760849004941</v>
      </c>
      <c r="F111" s="24">
        <v>2.6936583715021598</v>
      </c>
      <c r="G111" s="24">
        <v>2.7152592490282692</v>
      </c>
      <c r="H111" s="24">
        <v>2.7371824771900082</v>
      </c>
      <c r="I111" s="24">
        <v>2.759431815698568</v>
      </c>
      <c r="J111" s="24">
        <v>2.7820110242651328</v>
      </c>
      <c r="K111" s="24">
        <v>2.8049238626008939</v>
      </c>
      <c r="L111" s="24">
        <v>2.828174090417038</v>
      </c>
      <c r="M111" s="24">
        <v>2.851765503952163</v>
      </c>
      <c r="N111" s="24">
        <v>2.875702045554497</v>
      </c>
      <c r="O111" s="24">
        <v>2.899987694099678</v>
      </c>
      <c r="P111" s="24">
        <v>2.924626428463343</v>
      </c>
      <c r="Q111" s="24">
        <v>2.949622227521131</v>
      </c>
      <c r="R111" s="25">
        <v>2.9749790701486809</v>
      </c>
    </row>
    <row r="112" spans="1:34" x14ac:dyDescent="0.25">
      <c r="A112" s="23">
        <v>8</v>
      </c>
      <c r="B112" s="24">
        <v>2.3000458701143769</v>
      </c>
      <c r="C112" s="24">
        <v>2.3175609266912409</v>
      </c>
      <c r="D112" s="24">
        <v>2.3353581040680829</v>
      </c>
      <c r="E112" s="24">
        <v>2.3534410082681769</v>
      </c>
      <c r="F112" s="24">
        <v>2.3718132453147929</v>
      </c>
      <c r="G112" s="24">
        <v>2.390478421231208</v>
      </c>
      <c r="H112" s="24">
        <v>2.4094401420406921</v>
      </c>
      <c r="I112" s="24">
        <v>2.4287020137665221</v>
      </c>
      <c r="J112" s="24">
        <v>2.448267642431968</v>
      </c>
      <c r="K112" s="24">
        <v>2.4681406340603038</v>
      </c>
      <c r="L112" s="24">
        <v>2.488324594674804</v>
      </c>
      <c r="M112" s="24">
        <v>2.5088231668261498</v>
      </c>
      <c r="N112" s="24">
        <v>2.529640139174655</v>
      </c>
      <c r="O112" s="24">
        <v>2.5507793369080431</v>
      </c>
      <c r="P112" s="24">
        <v>2.5722445852140372</v>
      </c>
      <c r="Q112" s="24">
        <v>2.5940397092803589</v>
      </c>
      <c r="R112" s="25">
        <v>2.6161685342947338</v>
      </c>
    </row>
    <row r="113" spans="1:18" x14ac:dyDescent="0.25">
      <c r="A113" s="23">
        <v>8.5</v>
      </c>
      <c r="B113" s="24">
        <v>2.027812551349621</v>
      </c>
      <c r="C113" s="24">
        <v>2.0427806242416571</v>
      </c>
      <c r="D113" s="24">
        <v>2.0580067037729561</v>
      </c>
      <c r="E113" s="24">
        <v>2.0734942422788758</v>
      </c>
      <c r="F113" s="24">
        <v>2.089246692094775</v>
      </c>
      <c r="G113" s="24">
        <v>2.1052675055560131</v>
      </c>
      <c r="H113" s="24">
        <v>2.1215601349979472</v>
      </c>
      <c r="I113" s="24">
        <v>2.138128032755934</v>
      </c>
      <c r="J113" s="24">
        <v>2.154974651165336</v>
      </c>
      <c r="K113" s="24">
        <v>2.1721034425615078</v>
      </c>
      <c r="L113" s="24">
        <v>2.1895178592798108</v>
      </c>
      <c r="M113" s="24">
        <v>2.2072213901830091</v>
      </c>
      <c r="N113" s="24">
        <v>2.2252176702435031</v>
      </c>
      <c r="O113" s="24">
        <v>2.2435103709611028</v>
      </c>
      <c r="P113" s="24">
        <v>2.2621031638356142</v>
      </c>
      <c r="Q113" s="24">
        <v>2.2809997203668462</v>
      </c>
      <c r="R113" s="25">
        <v>2.3002037120546048</v>
      </c>
    </row>
    <row r="114" spans="1:18" x14ac:dyDescent="0.25">
      <c r="A114" s="23">
        <v>9</v>
      </c>
      <c r="B114" s="24">
        <v>1.790213805852523</v>
      </c>
      <c r="C114" s="24">
        <v>1.802908496434293</v>
      </c>
      <c r="D114" s="24">
        <v>1.8158381563247969</v>
      </c>
      <c r="E114" s="24">
        <v>1.8290060841714779</v>
      </c>
      <c r="F114" s="24">
        <v>1.842415578621778</v>
      </c>
      <c r="G114" s="24">
        <v>1.8560699383231429</v>
      </c>
      <c r="H114" s="24">
        <v>1.8699724619230149</v>
      </c>
      <c r="I114" s="24">
        <v>1.8841264480688391</v>
      </c>
      <c r="J114" s="24">
        <v>1.8985351954080569</v>
      </c>
      <c r="K114" s="24">
        <v>1.913202002588112</v>
      </c>
      <c r="L114" s="24">
        <v>1.92813016825645</v>
      </c>
      <c r="M114" s="24">
        <v>1.943323027587921</v>
      </c>
      <c r="N114" s="24">
        <v>1.9587840618670109</v>
      </c>
      <c r="O114" s="24">
        <v>1.974516788905611</v>
      </c>
      <c r="P114" s="24">
        <v>1.990524726515617</v>
      </c>
      <c r="Q114" s="24">
        <v>2.0068113925089199</v>
      </c>
      <c r="R114" s="25">
        <v>2.0233803046974139</v>
      </c>
    </row>
    <row r="115" spans="1:18" x14ac:dyDescent="0.25">
      <c r="A115" s="23">
        <v>9.5</v>
      </c>
      <c r="B115" s="24">
        <v>1.5839277290101099</v>
      </c>
      <c r="C115" s="24">
        <v>1.5946092081969629</v>
      </c>
      <c r="D115" s="24">
        <v>1.605503696192206</v>
      </c>
      <c r="E115" s="24">
        <v>1.6166143379553679</v>
      </c>
      <c r="F115" s="24">
        <v>1.6279442784459759</v>
      </c>
      <c r="G115" s="24">
        <v>1.639496662623561</v>
      </c>
      <c r="H115" s="24">
        <v>1.65127463544765</v>
      </c>
      <c r="I115" s="24">
        <v>1.6632813418777721</v>
      </c>
      <c r="J115" s="24">
        <v>1.6755199268734571</v>
      </c>
      <c r="K115" s="24">
        <v>1.687993535394231</v>
      </c>
      <c r="L115" s="24">
        <v>1.7007053123996241</v>
      </c>
      <c r="M115" s="24">
        <v>1.7136584393765739</v>
      </c>
      <c r="N115" s="24">
        <v>1.726856243921649</v>
      </c>
      <c r="O115" s="24">
        <v>1.7403020901588291</v>
      </c>
      <c r="P115" s="24">
        <v>1.7539993422120921</v>
      </c>
      <c r="Q115" s="24">
        <v>1.7679513642054161</v>
      </c>
      <c r="R115" s="25">
        <v>1.782161520262779</v>
      </c>
    </row>
    <row r="116" spans="1:18" x14ac:dyDescent="0.25">
      <c r="A116" s="23">
        <v>10</v>
      </c>
      <c r="B116" s="24">
        <v>1.4057999229799329</v>
      </c>
      <c r="C116" s="24">
        <v>1.414714931228005</v>
      </c>
      <c r="D116" s="24">
        <v>1.423822064614308</v>
      </c>
      <c r="E116" s="24">
        <v>1.433124314410458</v>
      </c>
      <c r="F116" s="24">
        <v>1.4426246718880671</v>
      </c>
      <c r="G116" s="24">
        <v>1.4523261283187501</v>
      </c>
      <c r="H116" s="24">
        <v>1.46223167497412</v>
      </c>
      <c r="I116" s="24">
        <v>1.472344303125791</v>
      </c>
      <c r="J116" s="24">
        <v>1.4826670040453771</v>
      </c>
      <c r="K116" s="24">
        <v>1.4932027690044909</v>
      </c>
      <c r="L116" s="24">
        <v>1.5039545892747479</v>
      </c>
      <c r="M116" s="24">
        <v>1.5149254926551701</v>
      </c>
      <c r="N116" s="24">
        <v>1.52611865305441</v>
      </c>
      <c r="O116" s="24">
        <v>1.5375372809085339</v>
      </c>
      <c r="P116" s="24">
        <v>1.5491845866536049</v>
      </c>
      <c r="Q116" s="24">
        <v>1.561063780725686</v>
      </c>
      <c r="R116" s="25">
        <v>1.5731780735608389</v>
      </c>
    </row>
    <row r="117" spans="1:18" x14ac:dyDescent="0.25">
      <c r="A117" s="23">
        <v>10.5</v>
      </c>
      <c r="B117" s="24">
        <v>1.2528434966900519</v>
      </c>
      <c r="C117" s="24">
        <v>1.2602253439962641</v>
      </c>
      <c r="D117" s="24">
        <v>1.2677795096007369</v>
      </c>
      <c r="E117" s="24">
        <v>1.2755088310871681</v>
      </c>
      <c r="F117" s="24">
        <v>1.2834161460392579</v>
      </c>
      <c r="G117" s="24">
        <v>1.291504292040704</v>
      </c>
      <c r="H117" s="24">
        <v>1.299776106675206</v>
      </c>
      <c r="I117" s="24">
        <v>1.308234427526463</v>
      </c>
      <c r="J117" s="24">
        <v>1.316882092178173</v>
      </c>
      <c r="K117" s="24">
        <v>1.3257219382140359</v>
      </c>
      <c r="L117" s="24">
        <v>1.3347568032177499</v>
      </c>
      <c r="M117" s="24">
        <v>1.3439895613004229</v>
      </c>
      <c r="N117" s="24">
        <v>1.3534232326827951</v>
      </c>
      <c r="O117" s="24">
        <v>1.3630608741130139</v>
      </c>
      <c r="P117" s="24">
        <v>1.3729055423392289</v>
      </c>
      <c r="Q117" s="24">
        <v>1.3829602941095891</v>
      </c>
      <c r="R117" s="25">
        <v>1.393228186172242</v>
      </c>
    </row>
    <row r="118" spans="1:18" x14ac:dyDescent="0.25">
      <c r="A118" s="23">
        <v>11</v>
      </c>
      <c r="B118" s="24">
        <v>1.1222390658390391</v>
      </c>
      <c r="C118" s="24">
        <v>1.128307631741102</v>
      </c>
      <c r="D118" s="24">
        <v>1.1345297859316379</v>
      </c>
      <c r="E118" s="24">
        <v>1.1409082123064329</v>
      </c>
      <c r="F118" s="24">
        <v>1.1474455947612701</v>
      </c>
      <c r="G118" s="24">
        <v>1.1541446171919321</v>
      </c>
      <c r="H118" s="24">
        <v>1.161007963494205</v>
      </c>
      <c r="I118" s="24">
        <v>1.168038317563872</v>
      </c>
      <c r="J118" s="24">
        <v>1.1752383632967169</v>
      </c>
      <c r="K118" s="24">
        <v>1.1826107845885241</v>
      </c>
      <c r="L118" s="24">
        <v>1.190158265335078</v>
      </c>
      <c r="M118" s="24">
        <v>1.1978835259595699</v>
      </c>
      <c r="N118" s="24">
        <v>1.2057894329948251</v>
      </c>
      <c r="O118" s="24">
        <v>1.213878889501079</v>
      </c>
      <c r="P118" s="24">
        <v>1.2221547985385639</v>
      </c>
      <c r="Q118" s="24">
        <v>1.2306200631675139</v>
      </c>
      <c r="R118" s="25">
        <v>1.239277586448162</v>
      </c>
    </row>
    <row r="119" spans="1:18" x14ac:dyDescent="0.25">
      <c r="A119" s="23">
        <v>11.5</v>
      </c>
      <c r="B119" s="24">
        <v>1.011334752895974</v>
      </c>
      <c r="C119" s="24">
        <v>1.016296486472384</v>
      </c>
      <c r="D119" s="24">
        <v>1.021394155157668</v>
      </c>
      <c r="E119" s="24">
        <v>1.026630289159695</v>
      </c>
      <c r="F119" s="24">
        <v>1.0320074186863331</v>
      </c>
      <c r="G119" s="24">
        <v>1.037528073945452</v>
      </c>
      <c r="H119" s="24">
        <v>1.043194785144921</v>
      </c>
      <c r="I119" s="24">
        <v>1.049010082492609</v>
      </c>
      <c r="J119" s="24">
        <v>1.0549764961963859</v>
      </c>
      <c r="K119" s="24">
        <v>1.0610965564641199</v>
      </c>
      <c r="L119" s="24">
        <v>1.067372793503681</v>
      </c>
      <c r="M119" s="24">
        <v>1.073807774050346</v>
      </c>
      <c r="N119" s="24">
        <v>1.0804042109490259</v>
      </c>
      <c r="O119" s="24">
        <v>1.087164853572038</v>
      </c>
      <c r="P119" s="24">
        <v>1.094092451291703</v>
      </c>
      <c r="Q119" s="24">
        <v>1.1011897534803401</v>
      </c>
      <c r="R119" s="25">
        <v>1.1084595095102661</v>
      </c>
    </row>
    <row r="120" spans="1:18" x14ac:dyDescent="0.25">
      <c r="A120" s="23">
        <v>12</v>
      </c>
      <c r="B120" s="24">
        <v>0.91764618710046486</v>
      </c>
      <c r="C120" s="24">
        <v>0.92169410697050558</v>
      </c>
      <c r="D120" s="24">
        <v>0.92586138560000542</v>
      </c>
      <c r="E120" s="24">
        <v>0.9301503995089182</v>
      </c>
      <c r="F120" s="24">
        <v>0.93456352521719788</v>
      </c>
      <c r="G120" s="24">
        <v>0.93910313924479916</v>
      </c>
      <c r="H120" s="24">
        <v>0.94377161811167609</v>
      </c>
      <c r="I120" s="24">
        <v>0.94857133833778318</v>
      </c>
      <c r="J120" s="24">
        <v>0.95350467644307457</v>
      </c>
      <c r="K120" s="24">
        <v>0.95857400894750477</v>
      </c>
      <c r="L120" s="24">
        <v>0.96378171237102783</v>
      </c>
      <c r="M120" s="24">
        <v>0.96913019976100601</v>
      </c>
      <c r="N120" s="24">
        <v>0.97462203027443584</v>
      </c>
      <c r="O120" s="24">
        <v>0.98025979959572052</v>
      </c>
      <c r="P120" s="24">
        <v>0.98604610340926402</v>
      </c>
      <c r="Q120" s="24">
        <v>0.99198353739947087</v>
      </c>
      <c r="R120" s="25">
        <v>0.99807469725074438</v>
      </c>
    </row>
    <row r="121" spans="1:18" x14ac:dyDescent="0.25">
      <c r="A121" s="23">
        <v>12.5</v>
      </c>
      <c r="B121" s="24">
        <v>0.83885650446261528</v>
      </c>
      <c r="C121" s="24">
        <v>0.84217019878635824</v>
      </c>
      <c r="D121" s="24">
        <v>0.84558775235033101</v>
      </c>
      <c r="E121" s="24">
        <v>0.8491113879865726</v>
      </c>
      <c r="F121" s="24">
        <v>0.85274332852712253</v>
      </c>
      <c r="G121" s="24">
        <v>0.85648579680402037</v>
      </c>
      <c r="H121" s="24">
        <v>0.86034101564930521</v>
      </c>
      <c r="I121" s="24">
        <v>0.86431120789501703</v>
      </c>
      <c r="J121" s="24">
        <v>0.86839859637319461</v>
      </c>
      <c r="K121" s="24">
        <v>0.8726054039158776</v>
      </c>
      <c r="L121" s="24">
        <v>0.87693385335510565</v>
      </c>
      <c r="M121" s="24">
        <v>0.88138620405032597</v>
      </c>
      <c r="N121" s="24">
        <v>0.88596486147061981</v>
      </c>
      <c r="O121" s="24">
        <v>0.89067226761247631</v>
      </c>
      <c r="P121" s="24">
        <v>0.89551086447238371</v>
      </c>
      <c r="Q121" s="24">
        <v>0.90048309404683213</v>
      </c>
      <c r="R121" s="25">
        <v>0.90559139833231006</v>
      </c>
    </row>
    <row r="122" spans="1:18" x14ac:dyDescent="0.25">
      <c r="A122" s="23">
        <v>13</v>
      </c>
      <c r="B122" s="24">
        <v>0.77281634776305674</v>
      </c>
      <c r="C122" s="24">
        <v>0.77556197424135842</v>
      </c>
      <c r="D122" s="24">
        <v>0.77839703727084641</v>
      </c>
      <c r="E122" s="24">
        <v>0.78132360599564521</v>
      </c>
      <c r="F122" s="24">
        <v>0.7843437495598794</v>
      </c>
      <c r="G122" s="24">
        <v>0.78745953710767358</v>
      </c>
      <c r="H122" s="24">
        <v>0.79067303778315223</v>
      </c>
      <c r="I122" s="24">
        <v>0.79398632073043973</v>
      </c>
      <c r="J122" s="24">
        <v>0.79740145509366089</v>
      </c>
      <c r="K122" s="24">
        <v>0.80092051001694009</v>
      </c>
      <c r="L122" s="24">
        <v>0.80454555464440203</v>
      </c>
      <c r="M122" s="24">
        <v>0.80827869464757951</v>
      </c>
      <c r="N122" s="24">
        <v>0.81212218180763829</v>
      </c>
      <c r="O122" s="24">
        <v>0.81607830443315277</v>
      </c>
      <c r="P122" s="24">
        <v>0.82014935083269713</v>
      </c>
      <c r="Q122" s="24">
        <v>0.82433760931484534</v>
      </c>
      <c r="R122" s="25">
        <v>0.82864536818817169</v>
      </c>
    </row>
    <row r="123" spans="1:18" x14ac:dyDescent="0.25">
      <c r="A123" s="23">
        <v>13.5</v>
      </c>
      <c r="B123" s="24">
        <v>0.71754386655291902</v>
      </c>
      <c r="C123" s="24">
        <v>0.71987415242742514</v>
      </c>
      <c r="D123" s="24">
        <v>0.72228052899426032</v>
      </c>
      <c r="E123" s="24">
        <v>0.72476491170963375</v>
      </c>
      <c r="F123" s="24">
        <v>0.7273292160297552</v>
      </c>
      <c r="G123" s="24">
        <v>0.72997535741083452</v>
      </c>
      <c r="H123" s="24">
        <v>0.73270525130908115</v>
      </c>
      <c r="I123" s="24">
        <v>0.73552081318070472</v>
      </c>
      <c r="J123" s="24">
        <v>0.738423958481915</v>
      </c>
      <c r="K123" s="24">
        <v>0.74141660266892162</v>
      </c>
      <c r="L123" s="24">
        <v>0.74450066119793434</v>
      </c>
      <c r="M123" s="24">
        <v>0.74767808605257047</v>
      </c>
      <c r="N123" s="24">
        <v>0.75095097532608179</v>
      </c>
      <c r="O123" s="24">
        <v>0.75432146363912767</v>
      </c>
      <c r="P123" s="24">
        <v>0.75779168561236665</v>
      </c>
      <c r="Q123" s="24">
        <v>0.7613637758664592</v>
      </c>
      <c r="R123" s="25">
        <v>0.76503986902206378</v>
      </c>
    </row>
    <row r="124" spans="1:18" x14ac:dyDescent="0.25">
      <c r="A124" s="23">
        <v>14</v>
      </c>
      <c r="B124" s="24">
        <v>0.67122471715386289</v>
      </c>
      <c r="C124" s="24">
        <v>0.67327895920700409</v>
      </c>
      <c r="D124" s="24">
        <v>0.67539702292380244</v>
      </c>
      <c r="E124" s="24">
        <v>0.6775806700725524</v>
      </c>
      <c r="F124" s="24">
        <v>0.67983166242154869</v>
      </c>
      <c r="G124" s="24">
        <v>0.68215176173908632</v>
      </c>
      <c r="H124" s="24">
        <v>0.68454272979345987</v>
      </c>
      <c r="I124" s="24">
        <v>0.6870063283529646</v>
      </c>
      <c r="J124" s="24">
        <v>0.68954431918589476</v>
      </c>
      <c r="K124" s="24">
        <v>0.69215846406054538</v>
      </c>
      <c r="L124" s="24">
        <v>0.69485052474521158</v>
      </c>
      <c r="M124" s="24">
        <v>0.69762229953559596</v>
      </c>
      <c r="N124" s="24">
        <v>0.7004757328370349</v>
      </c>
      <c r="O124" s="24">
        <v>0.70341280558227315</v>
      </c>
      <c r="P124" s="24">
        <v>0.70643549870405453</v>
      </c>
      <c r="Q124" s="24">
        <v>0.70954579313512434</v>
      </c>
      <c r="R124" s="25">
        <v>0.71274566980822629</v>
      </c>
    </row>
    <row r="125" spans="1:18" x14ac:dyDescent="0.25">
      <c r="A125" s="23">
        <v>14.5</v>
      </c>
      <c r="B125" s="24">
        <v>0.63221206265804608</v>
      </c>
      <c r="C125" s="24">
        <v>0.63411612721304167</v>
      </c>
      <c r="D125" s="24">
        <v>0.63607282123320819</v>
      </c>
      <c r="E125" s="24">
        <v>0.63808375279892526</v>
      </c>
      <c r="F125" s="24">
        <v>0.64015052999057287</v>
      </c>
      <c r="G125" s="24">
        <v>0.64227476088853097</v>
      </c>
      <c r="H125" s="24">
        <v>0.64445805357317942</v>
      </c>
      <c r="I125" s="24">
        <v>0.64670201612489842</v>
      </c>
      <c r="J125" s="24">
        <v>0.64900825662406769</v>
      </c>
      <c r="K125" s="24">
        <v>0.65137838315106711</v>
      </c>
      <c r="L125" s="24">
        <v>0.65381400378627685</v>
      </c>
      <c r="M125" s="24">
        <v>0.65631676313748488</v>
      </c>
      <c r="N125" s="24">
        <v>0.65888845192211265</v>
      </c>
      <c r="O125" s="24">
        <v>0.66153089738499005</v>
      </c>
      <c r="P125" s="24">
        <v>0.66424592677094596</v>
      </c>
      <c r="Q125" s="24">
        <v>0.66703536732481084</v>
      </c>
      <c r="R125" s="25">
        <v>0.66990104629141378</v>
      </c>
    </row>
    <row r="126" spans="1:18" x14ac:dyDescent="0.25">
      <c r="A126" s="23">
        <v>15</v>
      </c>
      <c r="B126" s="24">
        <v>0.59902657292814065</v>
      </c>
      <c r="C126" s="24">
        <v>0.60089289584899575</v>
      </c>
      <c r="D126" s="24">
        <v>0.60280173286672167</v>
      </c>
      <c r="E126" s="24">
        <v>0.60475453837378323</v>
      </c>
      <c r="F126" s="24">
        <v>0.60675276676264522</v>
      </c>
      <c r="G126" s="24">
        <v>0.60879787242577321</v>
      </c>
      <c r="H126" s="24">
        <v>0.61089130975563199</v>
      </c>
      <c r="I126" s="24">
        <v>0.61303453314468659</v>
      </c>
      <c r="J126" s="24">
        <v>0.6152289969854019</v>
      </c>
      <c r="K126" s="24">
        <v>0.61747615567024305</v>
      </c>
      <c r="L126" s="24">
        <v>0.61977746359167529</v>
      </c>
      <c r="M126" s="24">
        <v>0.62213441166957173</v>
      </c>
      <c r="N126" s="24">
        <v>0.62454863693343865</v>
      </c>
      <c r="O126" s="24">
        <v>0.62702181294019099</v>
      </c>
      <c r="P126" s="24">
        <v>0.62955561324674336</v>
      </c>
      <c r="Q126" s="24">
        <v>0.63215171141001081</v>
      </c>
      <c r="R126" s="25">
        <v>0.63481178098690738</v>
      </c>
    </row>
    <row r="127" spans="1:18" x14ac:dyDescent="0.25">
      <c r="A127" s="23">
        <v>15.5</v>
      </c>
      <c r="B127" s="24">
        <v>0.57035642459735847</v>
      </c>
      <c r="C127" s="24">
        <v>0.57228401128886641</v>
      </c>
      <c r="D127" s="24">
        <v>0.57424507353913024</v>
      </c>
      <c r="E127" s="24">
        <v>0.57624091205270034</v>
      </c>
      <c r="F127" s="24">
        <v>0.57827282753412668</v>
      </c>
      <c r="G127" s="24">
        <v>0.58034212068795976</v>
      </c>
      <c r="H127" s="24">
        <v>0.58245009221874899</v>
      </c>
      <c r="I127" s="24">
        <v>0.58459804283104544</v>
      </c>
      <c r="J127" s="24">
        <v>0.58678727322939861</v>
      </c>
      <c r="K127" s="24">
        <v>0.58901908411835879</v>
      </c>
      <c r="L127" s="24">
        <v>0.59129477620247628</v>
      </c>
      <c r="M127" s="24">
        <v>0.59361568671370912</v>
      </c>
      <c r="N127" s="24">
        <v>0.59598329899364932</v>
      </c>
      <c r="O127" s="24">
        <v>0.59839913291129665</v>
      </c>
      <c r="P127" s="24">
        <v>0.60086470833565087</v>
      </c>
      <c r="Q127" s="24">
        <v>0.60338154513571218</v>
      </c>
      <c r="R127" s="25">
        <v>0.60595116318047981</v>
      </c>
    </row>
    <row r="128" spans="1:18" x14ac:dyDescent="0.25">
      <c r="A128" s="23">
        <v>16</v>
      </c>
      <c r="B128" s="24">
        <v>0.54505730106938721</v>
      </c>
      <c r="C128" s="24">
        <v>0.54713172647712627</v>
      </c>
      <c r="D128" s="24">
        <v>0.5492316657356926</v>
      </c>
      <c r="E128" s="24">
        <v>0.55135826586172121</v>
      </c>
      <c r="F128" s="24">
        <v>0.55351267387184744</v>
      </c>
      <c r="G128" s="24">
        <v>0.55569603678270685</v>
      </c>
      <c r="H128" s="24">
        <v>0.55790950161093456</v>
      </c>
      <c r="I128" s="24">
        <v>0.5601542153731659</v>
      </c>
      <c r="J128" s="24">
        <v>0.5624313250860361</v>
      </c>
      <c r="K128" s="24">
        <v>0.56474197776618074</v>
      </c>
      <c r="L128" s="24">
        <v>0.56708732043023513</v>
      </c>
      <c r="M128" s="24">
        <v>0.56946853662224239</v>
      </c>
      <c r="N128" s="24">
        <v>0.5718869559958798</v>
      </c>
      <c r="O128" s="24">
        <v>0.57434394473223216</v>
      </c>
      <c r="P128" s="24">
        <v>0.57684086901238385</v>
      </c>
      <c r="Q128" s="24">
        <v>0.57937909501742091</v>
      </c>
      <c r="R128" s="25">
        <v>0.58195998892842704</v>
      </c>
    </row>
    <row r="129" spans="1:34" x14ac:dyDescent="0.25">
      <c r="A129" s="23">
        <v>16.5</v>
      </c>
      <c r="B129" s="24">
        <v>0.52215239251844092</v>
      </c>
      <c r="C129" s="24">
        <v>0.52444580112877848</v>
      </c>
      <c r="D129" s="24">
        <v>0.52675783871220017</v>
      </c>
      <c r="E129" s="24">
        <v>0.52908949859742671</v>
      </c>
      <c r="F129" s="24">
        <v>0.53144177411317772</v>
      </c>
      <c r="G129" s="24">
        <v>0.53381565858817426</v>
      </c>
      <c r="H129" s="24">
        <v>0.53621214535113648</v>
      </c>
      <c r="I129" s="24">
        <v>0.53863222773078501</v>
      </c>
      <c r="J129" s="24">
        <v>0.54107689905584</v>
      </c>
      <c r="K129" s="24">
        <v>0.54354715265502207</v>
      </c>
      <c r="L129" s="24">
        <v>0.54604398185705161</v>
      </c>
      <c r="M129" s="24">
        <v>0.54856841651805721</v>
      </c>
      <c r="N129" s="24">
        <v>0.55112163260380076</v>
      </c>
      <c r="O129" s="24">
        <v>0.55370484260745256</v>
      </c>
      <c r="P129" s="24">
        <v>0.55631925902218238</v>
      </c>
      <c r="Q129" s="24">
        <v>0.55896609434116051</v>
      </c>
      <c r="R129" s="25">
        <v>0.56164656105755706</v>
      </c>
    </row>
    <row r="130" spans="1:34" x14ac:dyDescent="0.25">
      <c r="A130" s="23">
        <v>17</v>
      </c>
      <c r="B130" s="24">
        <v>0.50083239588926709</v>
      </c>
      <c r="C130" s="24">
        <v>0.50340350172935666</v>
      </c>
      <c r="D130" s="24">
        <v>0.50598742849497269</v>
      </c>
      <c r="E130" s="24">
        <v>0.50858501582692095</v>
      </c>
      <c r="F130" s="24">
        <v>0.51119710336600666</v>
      </c>
      <c r="G130" s="24">
        <v>0.51382453075303591</v>
      </c>
      <c r="H130" s="24">
        <v>0.51646813762881372</v>
      </c>
      <c r="I130" s="24">
        <v>0.51912876363414617</v>
      </c>
      <c r="J130" s="24">
        <v>0.52180724840983861</v>
      </c>
      <c r="K130" s="24">
        <v>0.52450443159669691</v>
      </c>
      <c r="L130" s="24">
        <v>0.52722115283552629</v>
      </c>
      <c r="M130" s="24">
        <v>0.52995828829454061</v>
      </c>
      <c r="N130" s="24">
        <v>0.53271686025158738</v>
      </c>
      <c r="O130" s="24">
        <v>0.53549792751192116</v>
      </c>
      <c r="P130" s="24">
        <v>0.53830254888079732</v>
      </c>
      <c r="Q130" s="24">
        <v>0.5411317831634711</v>
      </c>
      <c r="R130" s="25">
        <v>0.54398668916519766</v>
      </c>
    </row>
    <row r="131" spans="1:34" x14ac:dyDescent="0.25">
      <c r="A131" s="23">
        <v>17.5</v>
      </c>
      <c r="B131" s="24">
        <v>0.48045551489708421</v>
      </c>
      <c r="C131" s="24">
        <v>0.48334960153486789</v>
      </c>
      <c r="D131" s="24">
        <v>0.48625177788080692</v>
      </c>
      <c r="E131" s="24">
        <v>0.48916272988779153</v>
      </c>
      <c r="F131" s="24">
        <v>0.49208314350871252</v>
      </c>
      <c r="G131" s="24">
        <v>0.49501370469646061</v>
      </c>
      <c r="H131" s="24">
        <v>0.49795509940392613</v>
      </c>
      <c r="I131" s="24">
        <v>0.50090801358400028</v>
      </c>
      <c r="J131" s="24">
        <v>0.50387313318957305</v>
      </c>
      <c r="K131" s="24">
        <v>0.50685114417353538</v>
      </c>
      <c r="L131" s="24">
        <v>0.50984273248877798</v>
      </c>
      <c r="M131" s="24">
        <v>0.51284862061559955</v>
      </c>
      <c r="N131" s="24">
        <v>0.51586967714393239</v>
      </c>
      <c r="O131" s="24">
        <v>0.51890680719111704</v>
      </c>
      <c r="P131" s="24">
        <v>0.52196091587449345</v>
      </c>
      <c r="Q131" s="24">
        <v>0.5250329083114027</v>
      </c>
      <c r="R131" s="25">
        <v>0.52812368961918466</v>
      </c>
    </row>
    <row r="132" spans="1:34" x14ac:dyDescent="0.25">
      <c r="A132" s="23">
        <v>18</v>
      </c>
      <c r="B132" s="24">
        <v>0.46054746002768709</v>
      </c>
      <c r="C132" s="24">
        <v>0.46379638057188938</v>
      </c>
      <c r="D132" s="24">
        <v>0.46704973643706083</v>
      </c>
      <c r="E132" s="24">
        <v>0.47030805988817681</v>
      </c>
      <c r="F132" s="24">
        <v>0.47357188319021332</v>
      </c>
      <c r="G132" s="24">
        <v>0.47684173860814638</v>
      </c>
      <c r="H132" s="24">
        <v>0.48011815840695199</v>
      </c>
      <c r="I132" s="24">
        <v>0.48340167485160601</v>
      </c>
      <c r="J132" s="24">
        <v>0.48669282020708388</v>
      </c>
      <c r="K132" s="24">
        <v>0.48999212673836179</v>
      </c>
      <c r="L132" s="24">
        <v>0.49330012671041601</v>
      </c>
      <c r="M132" s="24">
        <v>0.49661738891563012</v>
      </c>
      <c r="N132" s="24">
        <v>0.49994462825602137</v>
      </c>
      <c r="O132" s="24">
        <v>0.50328259616101545</v>
      </c>
      <c r="P132" s="24">
        <v>0.50663204406003748</v>
      </c>
      <c r="Q132" s="24">
        <v>0.50999372338251314</v>
      </c>
      <c r="R132" s="25">
        <v>0.51336838555786746</v>
      </c>
    </row>
    <row r="133" spans="1:34" x14ac:dyDescent="0.25">
      <c r="A133" s="23">
        <v>18.5</v>
      </c>
      <c r="B133" s="24">
        <v>0.44080144853730041</v>
      </c>
      <c r="C133" s="24">
        <v>0.44442362563743842</v>
      </c>
      <c r="D133" s="24">
        <v>0.44804766050154538</v>
      </c>
      <c r="E133" s="24">
        <v>0.45167393170668207</v>
      </c>
      <c r="F133" s="24">
        <v>0.4553028178299095</v>
      </c>
      <c r="G133" s="24">
        <v>0.45893469744828891</v>
      </c>
      <c r="H133" s="24">
        <v>0.46256994913888072</v>
      </c>
      <c r="I133" s="24">
        <v>0.46620895147874641</v>
      </c>
      <c r="J133" s="24">
        <v>0.46985208304494658</v>
      </c>
      <c r="K133" s="24">
        <v>0.47349972241454241</v>
      </c>
      <c r="L133" s="24">
        <v>0.47715224816459478</v>
      </c>
      <c r="M133" s="24">
        <v>0.48081007539957299</v>
      </c>
      <c r="N133" s="24">
        <v>0.48447376533357928</v>
      </c>
      <c r="O133" s="24">
        <v>0.48814391570812421</v>
      </c>
      <c r="P133" s="24">
        <v>0.49182112426471852</v>
      </c>
      <c r="Q133" s="24">
        <v>0.49550598874487278</v>
      </c>
      <c r="R133" s="25">
        <v>0.4991991068900975</v>
      </c>
    </row>
    <row r="134" spans="1:34" x14ac:dyDescent="0.25">
      <c r="A134" s="23">
        <v>19</v>
      </c>
      <c r="B134" s="24">
        <v>0.42107820445272642</v>
      </c>
      <c r="C134" s="24">
        <v>0.42507863029910148</v>
      </c>
      <c r="D134" s="24">
        <v>0.42907941318263149</v>
      </c>
      <c r="E134" s="24">
        <v>0.43308077799246242</v>
      </c>
      <c r="F134" s="24">
        <v>0.43708294961773991</v>
      </c>
      <c r="G134" s="24">
        <v>0.44108615294761039</v>
      </c>
      <c r="H134" s="24">
        <v>0.44509061287121959</v>
      </c>
      <c r="I134" s="24">
        <v>0.44909655427771372</v>
      </c>
      <c r="J134" s="24">
        <v>0.45310420205623841</v>
      </c>
      <c r="K134" s="24">
        <v>0.45711378109593997</v>
      </c>
      <c r="L134" s="24">
        <v>0.46112551628596432</v>
      </c>
      <c r="M134" s="24">
        <v>0.46513966904286552</v>
      </c>
      <c r="N134" s="24">
        <v>0.46915664689283132</v>
      </c>
      <c r="O134" s="24">
        <v>0.47317689388945738</v>
      </c>
      <c r="P134" s="24">
        <v>0.47720085408633972</v>
      </c>
      <c r="Q134" s="24">
        <v>0.48122897153707411</v>
      </c>
      <c r="R134" s="25">
        <v>0.48526169029525618</v>
      </c>
    </row>
    <row r="135" spans="1:34" x14ac:dyDescent="0.25">
      <c r="A135" s="23">
        <v>19.5</v>
      </c>
      <c r="B135" s="24">
        <v>0.40140595857127792</v>
      </c>
      <c r="C135" s="24">
        <v>0.40577619489497729</v>
      </c>
      <c r="D135" s="24">
        <v>0.41014636435920282</v>
      </c>
      <c r="E135" s="24">
        <v>0.41451653816518552</v>
      </c>
      <c r="F135" s="24">
        <v>0.41888678751415648</v>
      </c>
      <c r="G135" s="24">
        <v>0.42325718360734732</v>
      </c>
      <c r="H135" s="24">
        <v>0.42762779764598841</v>
      </c>
      <c r="I135" s="24">
        <v>0.43199870083131142</v>
      </c>
      <c r="J135" s="24">
        <v>0.43636996436454739</v>
      </c>
      <c r="K135" s="24">
        <v>0.44074165944692739</v>
      </c>
      <c r="L135" s="24">
        <v>0.44511385727968278</v>
      </c>
      <c r="M135" s="24">
        <v>0.44948666559145289</v>
      </c>
      <c r="N135" s="24">
        <v>0.45386033822051031</v>
      </c>
      <c r="O135" s="24">
        <v>0.4582351655325359</v>
      </c>
      <c r="P135" s="24">
        <v>0.46261143789321069</v>
      </c>
      <c r="Q135" s="24">
        <v>0.46698944566821571</v>
      </c>
      <c r="R135" s="25">
        <v>0.47136947922323158</v>
      </c>
    </row>
    <row r="136" spans="1:34" x14ac:dyDescent="0.25">
      <c r="A136" s="23">
        <v>20</v>
      </c>
      <c r="B136" s="24">
        <v>0.38198044846075879</v>
      </c>
      <c r="C136" s="24">
        <v>0.38669862653365877</v>
      </c>
      <c r="D136" s="24">
        <v>0.39141739068064157</v>
      </c>
      <c r="E136" s="24">
        <v>0.39613665841502382</v>
      </c>
      <c r="F136" s="24">
        <v>0.40085634725012148</v>
      </c>
      <c r="G136" s="24">
        <v>0.40557637469925112</v>
      </c>
      <c r="H136" s="24">
        <v>0.41029665827572881</v>
      </c>
      <c r="I136" s="24">
        <v>0.41501711549287112</v>
      </c>
      <c r="J136" s="24">
        <v>0.41973766386399408</v>
      </c>
      <c r="K136" s="24">
        <v>0.4244582209024142</v>
      </c>
      <c r="L136" s="24">
        <v>0.42917870412144771</v>
      </c>
      <c r="M136" s="24">
        <v>0.43389906756181912</v>
      </c>
      <c r="N136" s="24">
        <v>0.43861941137388633</v>
      </c>
      <c r="O136" s="24">
        <v>0.44333987223541521</v>
      </c>
      <c r="P136" s="24">
        <v>0.44806058682417188</v>
      </c>
      <c r="Q136" s="24">
        <v>0.45278169181792272</v>
      </c>
      <c r="R136" s="25">
        <v>0.45750332389443332</v>
      </c>
    </row>
    <row r="137" spans="1:34" x14ac:dyDescent="0.25">
      <c r="A137" s="26">
        <v>20.5</v>
      </c>
      <c r="B137" s="27">
        <v>0.36316491845943949</v>
      </c>
      <c r="C137" s="27">
        <v>0.36819573909420222</v>
      </c>
      <c r="D137" s="27">
        <v>0.37322887556679141</v>
      </c>
      <c r="E137" s="27">
        <v>0.3782640917026085</v>
      </c>
      <c r="F137" s="27">
        <v>0.38330115132705439</v>
      </c>
      <c r="G137" s="27">
        <v>0.38833981826553088</v>
      </c>
      <c r="H137" s="27">
        <v>0.39337985634343919</v>
      </c>
      <c r="I137" s="27">
        <v>0.39842102938618063</v>
      </c>
      <c r="J137" s="27">
        <v>0.40346310121915641</v>
      </c>
      <c r="K137" s="27">
        <v>0.40850583566776788</v>
      </c>
      <c r="L137" s="27">
        <v>0.41354899655741673</v>
      </c>
      <c r="M137" s="27">
        <v>0.41859238424091211</v>
      </c>
      <c r="N137" s="27">
        <v>0.42363594518069719</v>
      </c>
      <c r="O137" s="27">
        <v>0.42867966236662308</v>
      </c>
      <c r="P137" s="27">
        <v>0.43372351878854082</v>
      </c>
      <c r="Q137" s="27">
        <v>0.43876749743630172</v>
      </c>
      <c r="R137" s="28">
        <v>0.44381158129975679</v>
      </c>
    </row>
    <row r="140" spans="1:34" ht="28.9" customHeight="1" x14ac:dyDescent="0.5">
      <c r="A140" s="1" t="s">
        <v>18</v>
      </c>
      <c r="B140" s="1"/>
    </row>
    <row r="141" spans="1:34" x14ac:dyDescent="0.25">
      <c r="A141" s="17" t="s">
        <v>12</v>
      </c>
      <c r="B141" s="18" t="s">
        <v>13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14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4.1423562011619461</v>
      </c>
      <c r="C143" s="24">
        <v>4.2328058240749593</v>
      </c>
      <c r="D143" s="24">
        <v>4.3262851914254163</v>
      </c>
      <c r="E143" s="24">
        <v>4.4229140273059286</v>
      </c>
      <c r="F143" s="24">
        <v>4.5228147094176441</v>
      </c>
      <c r="G143" s="24">
        <v>4.6261098265285314</v>
      </c>
      <c r="H143" s="24">
        <v>4.7329254745264784</v>
      </c>
      <c r="I143" s="24">
        <v>4.843391256419304</v>
      </c>
      <c r="J143" s="24">
        <v>4.9576369904877691</v>
      </c>
      <c r="K143" s="24">
        <v>5.0757953391430384</v>
      </c>
      <c r="L143" s="24">
        <v>5.1980029112307067</v>
      </c>
      <c r="M143" s="24">
        <v>5.3243966250148276</v>
      </c>
      <c r="N143" s="24">
        <v>5.4551156646622623</v>
      </c>
      <c r="O143" s="24">
        <v>5.5903036150602006</v>
      </c>
      <c r="P143" s="24">
        <v>5.7301045690472483</v>
      </c>
      <c r="Q143" s="24">
        <v>5.8746643135955692</v>
      </c>
      <c r="R143" s="24">
        <v>6.0241333161594186</v>
      </c>
      <c r="S143" s="24">
        <v>6.1786628456934896</v>
      </c>
      <c r="T143" s="24">
        <v>6.3384053680825803</v>
      </c>
      <c r="U143" s="24">
        <v>6.5035181369319552</v>
      </c>
      <c r="V143" s="24">
        <v>6.6741596027769861</v>
      </c>
      <c r="W143" s="24">
        <v>6.8504890180027154</v>
      </c>
      <c r="X143" s="24">
        <v>7.0326703175157057</v>
      </c>
      <c r="Y143" s="24">
        <v>7.2208691310942692</v>
      </c>
      <c r="Z143" s="24">
        <v>7.4152515955894227</v>
      </c>
      <c r="AA143" s="24">
        <v>7.6159882409157742</v>
      </c>
      <c r="AB143" s="24">
        <v>7.8232518589483124</v>
      </c>
      <c r="AC143" s="24">
        <v>8.0372155528570079</v>
      </c>
      <c r="AD143" s="24">
        <v>8.2580563981641681</v>
      </c>
      <c r="AE143" s="24">
        <v>8.4859543332011267</v>
      </c>
      <c r="AF143" s="24">
        <v>8.7210895083353464</v>
      </c>
      <c r="AG143" s="24">
        <v>8.9636454971231423</v>
      </c>
      <c r="AH143" s="25">
        <v>9.2138092963096714</v>
      </c>
    </row>
    <row r="144" spans="1:34" x14ac:dyDescent="0.25">
      <c r="A144" s="23">
        <v>5</v>
      </c>
      <c r="B144" s="24">
        <v>3.290421376118029</v>
      </c>
      <c r="C144" s="24">
        <v>3.358243919101326</v>
      </c>
      <c r="D144" s="24">
        <v>3.4286012483816162</v>
      </c>
      <c r="E144" s="24">
        <v>3.5016030159603209</v>
      </c>
      <c r="F144" s="24">
        <v>3.577361527447402</v>
      </c>
      <c r="G144" s="24">
        <v>3.6559892995196348</v>
      </c>
      <c r="H144" s="24">
        <v>3.7376023559737228</v>
      </c>
      <c r="I144" s="24">
        <v>3.8223202277262942</v>
      </c>
      <c r="J144" s="24">
        <v>3.9102626609669162</v>
      </c>
      <c r="K144" s="24">
        <v>4.0015522460155681</v>
      </c>
      <c r="L144" s="24">
        <v>4.096315519626657</v>
      </c>
      <c r="M144" s="24">
        <v>4.1946793279730477</v>
      </c>
      <c r="N144" s="24">
        <v>4.2967727831304083</v>
      </c>
      <c r="O144" s="24">
        <v>4.4027293978947446</v>
      </c>
      <c r="P144" s="24">
        <v>4.512683193013471</v>
      </c>
      <c r="Q144" s="24">
        <v>4.6267698833675599</v>
      </c>
      <c r="R144" s="24">
        <v>4.7451298643200799</v>
      </c>
      <c r="S144" s="24">
        <v>4.8679043327345344</v>
      </c>
      <c r="T144" s="24">
        <v>4.995235682404533</v>
      </c>
      <c r="U144" s="24">
        <v>5.1272710948441524</v>
      </c>
      <c r="V144" s="24">
        <v>5.264158948497573</v>
      </c>
      <c r="W144" s="24">
        <v>5.4060484236586488</v>
      </c>
      <c r="X144" s="24">
        <v>5.5530933831427536</v>
      </c>
      <c r="Y144" s="24">
        <v>5.7054493846370091</v>
      </c>
      <c r="Z144" s="24">
        <v>5.8632724929012454</v>
      </c>
      <c r="AA144" s="24">
        <v>6.02672316575888</v>
      </c>
      <c r="AB144" s="24">
        <v>6.1959641229937121</v>
      </c>
      <c r="AC144" s="24">
        <v>6.3711583956845264</v>
      </c>
      <c r="AD144" s="24">
        <v>6.5524729872624361</v>
      </c>
      <c r="AE144" s="24">
        <v>6.7400777639675891</v>
      </c>
      <c r="AF144" s="24">
        <v>6.9341428040762594</v>
      </c>
      <c r="AG144" s="24">
        <v>7.1348416090535736</v>
      </c>
      <c r="AH144" s="25">
        <v>7.342351103553499</v>
      </c>
    </row>
    <row r="145" spans="1:34" x14ac:dyDescent="0.25">
      <c r="A145" s="23">
        <v>6</v>
      </c>
      <c r="B145" s="24">
        <v>2.6154641192790931</v>
      </c>
      <c r="C145" s="24">
        <v>2.664630392446627</v>
      </c>
      <c r="D145" s="24">
        <v>2.7158806007351139</v>
      </c>
      <c r="E145" s="24">
        <v>2.7693143240547839</v>
      </c>
      <c r="F145" s="24">
        <v>2.8250337959244072</v>
      </c>
      <c r="G145" s="24">
        <v>2.883141460929572</v>
      </c>
      <c r="H145" s="24">
        <v>2.9437432707757951</v>
      </c>
      <c r="I145" s="24">
        <v>3.0069486842885111</v>
      </c>
      <c r="J145" s="24">
        <v>3.0728673755661031</v>
      </c>
      <c r="K145" s="24">
        <v>3.141611862837359</v>
      </c>
      <c r="L145" s="24">
        <v>3.2132986107654982</v>
      </c>
      <c r="M145" s="24">
        <v>3.288044393432191</v>
      </c>
      <c r="N145" s="24">
        <v>3.365968250821922</v>
      </c>
      <c r="O145" s="24">
        <v>3.4471936236395049</v>
      </c>
      <c r="P145" s="24">
        <v>3.5318444605411661</v>
      </c>
      <c r="Q145" s="24">
        <v>3.6200464043166889</v>
      </c>
      <c r="R145" s="24">
        <v>3.711929778237955</v>
      </c>
      <c r="S145" s="24">
        <v>3.807625707077277</v>
      </c>
      <c r="T145" s="24">
        <v>3.9072665125370749</v>
      </c>
      <c r="U145" s="24">
        <v>4.0109893040402351</v>
      </c>
      <c r="V145" s="24">
        <v>4.1189323879397506</v>
      </c>
      <c r="W145" s="24">
        <v>4.2312348724382884</v>
      </c>
      <c r="X145" s="24">
        <v>4.3480405482600304</v>
      </c>
      <c r="Y145" s="24">
        <v>4.4694949010009077</v>
      </c>
      <c r="Z145" s="24">
        <v>4.5957439233295663</v>
      </c>
      <c r="AA145" s="24">
        <v>4.7269380009782278</v>
      </c>
      <c r="AB145" s="24">
        <v>4.8632297816395109</v>
      </c>
      <c r="AC145" s="24">
        <v>5.0047722243010027</v>
      </c>
      <c r="AD145" s="24">
        <v>5.1517222603026367</v>
      </c>
      <c r="AE145" s="24">
        <v>5.3042396837933632</v>
      </c>
      <c r="AF145" s="24">
        <v>5.4624845009582712</v>
      </c>
      <c r="AG145" s="24">
        <v>5.6266201411712924</v>
      </c>
      <c r="AH145" s="25">
        <v>5.7968134569952117</v>
      </c>
    </row>
    <row r="146" spans="1:34" x14ac:dyDescent="0.25">
      <c r="A146" s="23">
        <v>7</v>
      </c>
      <c r="B146" s="24">
        <v>2.088043777524216</v>
      </c>
      <c r="C146" s="24">
        <v>2.122180771234091</v>
      </c>
      <c r="D146" s="24">
        <v>2.1579949558532832</v>
      </c>
      <c r="E146" s="24">
        <v>2.1955758392008349</v>
      </c>
      <c r="F146" s="24">
        <v>2.2350155827043281</v>
      </c>
      <c r="G146" s="24">
        <v>2.2764065588581621</v>
      </c>
      <c r="H146" s="24">
        <v>2.319844647276661</v>
      </c>
      <c r="I146" s="24">
        <v>2.3654292346940742</v>
      </c>
      <c r="J146" s="24">
        <v>2.4132599231175922</v>
      </c>
      <c r="K146" s="24">
        <v>2.463439158684817</v>
      </c>
      <c r="L146" s="24">
        <v>2.5160733339677761</v>
      </c>
      <c r="M146" s="24">
        <v>2.5712691509569541</v>
      </c>
      <c r="N146" s="24">
        <v>2.629135577545644</v>
      </c>
      <c r="O146" s="24">
        <v>2.6897859823474728</v>
      </c>
      <c r="P146" s="24">
        <v>2.7533342419274751</v>
      </c>
      <c r="Q146" s="24">
        <v>2.8198959269842461</v>
      </c>
      <c r="R146" s="24">
        <v>2.8895912886984791</v>
      </c>
      <c r="S146" s="24">
        <v>2.9625413797512961</v>
      </c>
      <c r="T146" s="24">
        <v>3.0388684497539309</v>
      </c>
      <c r="U146" s="24">
        <v>3.1186995360380791</v>
      </c>
      <c r="V146" s="24">
        <v>3.202162872865546</v>
      </c>
      <c r="W146" s="24">
        <v>3.2893874963478038</v>
      </c>
      <c r="X146" s="24">
        <v>3.3805071251178509</v>
      </c>
      <c r="Y146" s="24">
        <v>3.4756571726804282</v>
      </c>
      <c r="Z146" s="24">
        <v>3.574973559612991</v>
      </c>
      <c r="AA146" s="24">
        <v>3.678596599556577</v>
      </c>
      <c r="AB146" s="24">
        <v>3.7866688681126091</v>
      </c>
      <c r="AC146" s="24">
        <v>3.8993332521774899</v>
      </c>
      <c r="AD146" s="24">
        <v>4.0167366109999616</v>
      </c>
      <c r="AE146" s="24">
        <v>4.1390286666377873</v>
      </c>
      <c r="AF146" s="24">
        <v>4.2663593531848631</v>
      </c>
      <c r="AG146" s="24">
        <v>4.3988820279239356</v>
      </c>
      <c r="AH146" s="25">
        <v>4.5367534713266009</v>
      </c>
    </row>
    <row r="147" spans="1:34" x14ac:dyDescent="0.25">
      <c r="A147" s="23">
        <v>8</v>
      </c>
      <c r="B147" s="24">
        <v>1.6813998060606861</v>
      </c>
      <c r="C147" s="24">
        <v>1.703790690915151</v>
      </c>
      <c r="D147" s="24">
        <v>1.7274961294317051</v>
      </c>
      <c r="E147" s="24">
        <v>1.752595557338205</v>
      </c>
      <c r="F147" s="24">
        <v>1.7791710639710401</v>
      </c>
      <c r="G147" s="24">
        <v>1.807304949733421</v>
      </c>
      <c r="H147" s="24">
        <v>1.8370830221484851</v>
      </c>
      <c r="I147" s="24">
        <v>1.86859459585929</v>
      </c>
      <c r="J147" s="24">
        <v>1.90192920078184</v>
      </c>
      <c r="K147" s="24">
        <v>1.9371792109625461</v>
      </c>
      <c r="L147" s="24">
        <v>1.9744409468822479</v>
      </c>
      <c r="M147" s="24">
        <v>2.013811038440239</v>
      </c>
      <c r="N147" s="24">
        <v>2.0553883814386271</v>
      </c>
      <c r="O147" s="24">
        <v>2.0992762723998428</v>
      </c>
      <c r="P147" s="24">
        <v>2.1455785157977401</v>
      </c>
      <c r="Q147" s="24">
        <v>2.19440061023972</v>
      </c>
      <c r="R147" s="24">
        <v>2.245852734815287</v>
      </c>
      <c r="S147" s="24">
        <v>2.3000458701143769</v>
      </c>
      <c r="T147" s="24">
        <v>2.3570921936570328</v>
      </c>
      <c r="U147" s="24">
        <v>2.4171086706837599</v>
      </c>
      <c r="V147" s="24">
        <v>2.4802134633651751</v>
      </c>
      <c r="W147" s="24">
        <v>2.5465255357215639</v>
      </c>
      <c r="X147" s="24">
        <v>2.6161685342947338</v>
      </c>
      <c r="Y147" s="24">
        <v>2.6892678004982362</v>
      </c>
      <c r="Z147" s="24">
        <v>2.7659491828183369</v>
      </c>
      <c r="AA147" s="24">
        <v>2.846342922804884</v>
      </c>
      <c r="AB147" s="24">
        <v>2.9305815239681152</v>
      </c>
      <c r="AC147" s="24">
        <v>3.0187978011132408</v>
      </c>
      <c r="AD147" s="24">
        <v>3.1111285413978131</v>
      </c>
      <c r="AE147" s="24">
        <v>3.2077133947884091</v>
      </c>
      <c r="AF147" s="24">
        <v>3.3086922232877352</v>
      </c>
      <c r="AG147" s="24">
        <v>3.4142083120873479</v>
      </c>
      <c r="AH147" s="25">
        <v>3.5244083695676549</v>
      </c>
    </row>
    <row r="148" spans="1:34" x14ac:dyDescent="0.25">
      <c r="A148" s="23">
        <v>9</v>
      </c>
      <c r="B148" s="24">
        <v>1.371451768424004</v>
      </c>
      <c r="C148" s="24">
        <v>1.3850358952694539</v>
      </c>
      <c r="D148" s="24">
        <v>1.3996160454941751</v>
      </c>
      <c r="E148" s="24">
        <v>1.415261582734832</v>
      </c>
      <c r="F148" s="24">
        <v>1.432044524236628</v>
      </c>
      <c r="G148" s="24">
        <v>1.450037098311586</v>
      </c>
      <c r="H148" s="24">
        <v>1.4693150403916519</v>
      </c>
      <c r="I148" s="24">
        <v>1.489957593028695</v>
      </c>
      <c r="J148" s="24">
        <v>1.5120442140475281</v>
      </c>
      <c r="K148" s="24">
        <v>1.5356572054033739</v>
      </c>
      <c r="L148" s="24">
        <v>1.5608828154858849</v>
      </c>
      <c r="M148" s="24">
        <v>1.587807602103166</v>
      </c>
      <c r="N148" s="24">
        <v>1.6165203889661319</v>
      </c>
      <c r="O148" s="24">
        <v>1.6471144005060321</v>
      </c>
      <c r="P148" s="24">
        <v>1.6796833691055211</v>
      </c>
      <c r="Q148" s="24">
        <v>1.714322721280819</v>
      </c>
      <c r="R148" s="24">
        <v>1.751132564030238</v>
      </c>
      <c r="S148" s="24">
        <v>1.790213805852523</v>
      </c>
      <c r="T148" s="24">
        <v>1.8316685521765299</v>
      </c>
      <c r="U148" s="24">
        <v>1.8756036961515741</v>
      </c>
      <c r="V148" s="24">
        <v>1.922127327857085</v>
      </c>
      <c r="W148" s="24">
        <v>1.9713483392221589</v>
      </c>
      <c r="X148" s="24">
        <v>2.0233803046974139</v>
      </c>
      <c r="Y148" s="24">
        <v>2.0783384936052118</v>
      </c>
      <c r="Z148" s="24">
        <v>2.136338682340631</v>
      </c>
      <c r="AA148" s="24">
        <v>2.1975010403623281</v>
      </c>
      <c r="AB148" s="24">
        <v>2.2619479990893518</v>
      </c>
      <c r="AC148" s="24">
        <v>2.3298023012357261</v>
      </c>
      <c r="AD148" s="24">
        <v>2.4011906618678132</v>
      </c>
      <c r="AE148" s="24">
        <v>2.4762426588609991</v>
      </c>
      <c r="AF148" s="24">
        <v>2.5550880821268018</v>
      </c>
      <c r="AG148" s="24">
        <v>2.6378601447655892</v>
      </c>
      <c r="AH148" s="25">
        <v>2.7246954830665779</v>
      </c>
    </row>
    <row r="149" spans="1:34" x14ac:dyDescent="0.25">
      <c r="A149" s="23">
        <v>10</v>
      </c>
      <c r="B149" s="24">
        <v>1.1367993364778759</v>
      </c>
      <c r="C149" s="24">
        <v>1.1441722364048541</v>
      </c>
      <c r="D149" s="24">
        <v>1.1522667363926931</v>
      </c>
      <c r="E149" s="24">
        <v>1.161142127986869</v>
      </c>
      <c r="F149" s="24">
        <v>1.1708603563413951</v>
      </c>
      <c r="G149" s="24">
        <v>1.1814835776771031</v>
      </c>
      <c r="H149" s="24">
        <v>1.193077455334751</v>
      </c>
      <c r="I149" s="24">
        <v>1.2057111597750201</v>
      </c>
      <c r="J149" s="24">
        <v>1.2194540767315349</v>
      </c>
      <c r="K149" s="24">
        <v>1.234378436068329</v>
      </c>
      <c r="L149" s="24">
        <v>1.250560414083864</v>
      </c>
      <c r="M149" s="24">
        <v>1.2680764964950559</v>
      </c>
      <c r="N149" s="24">
        <v>1.2870054349216331</v>
      </c>
      <c r="O149" s="24">
        <v>1.3074303817036519</v>
      </c>
      <c r="P149" s="24">
        <v>1.3294349971325821</v>
      </c>
      <c r="Q149" s="24">
        <v>1.35310463563345</v>
      </c>
      <c r="R149" s="24">
        <v>1.378529332113382</v>
      </c>
      <c r="S149" s="24">
        <v>1.4057999229799329</v>
      </c>
      <c r="T149" s="24">
        <v>1.4350084415707709</v>
      </c>
      <c r="U149" s="24">
        <v>1.4662517089440219</v>
      </c>
      <c r="V149" s="24">
        <v>1.499627743087925</v>
      </c>
      <c r="W149" s="24">
        <v>1.5352353638403879</v>
      </c>
      <c r="X149" s="24">
        <v>1.5731780735608389</v>
      </c>
      <c r="Y149" s="24">
        <v>1.613561069480451</v>
      </c>
      <c r="Z149" s="24">
        <v>1.6564900559031139</v>
      </c>
      <c r="AA149" s="24">
        <v>1.702075130196294</v>
      </c>
      <c r="AB149" s="24">
        <v>1.7504286516878531</v>
      </c>
      <c r="AC149" s="24">
        <v>1.8016632910006241</v>
      </c>
      <c r="AD149" s="24">
        <v>1.855895691109781</v>
      </c>
      <c r="AE149" s="24">
        <v>1.9132453577995221</v>
      </c>
      <c r="AF149" s="24">
        <v>1.9738320088901751</v>
      </c>
      <c r="AG149" s="24">
        <v>2.0377787853909202</v>
      </c>
      <c r="AH149" s="25">
        <v>2.105212251499784</v>
      </c>
    </row>
    <row r="150" spans="1:34" x14ac:dyDescent="0.25">
      <c r="A150" s="23">
        <v>11</v>
      </c>
      <c r="B150" s="24">
        <v>0.95872229041422741</v>
      </c>
      <c r="C150" s="24">
        <v>0.96213567475742479</v>
      </c>
      <c r="D150" s="24">
        <v>0.96604034280747897</v>
      </c>
      <c r="E150" s="24">
        <v>0.97048551401867711</v>
      </c>
      <c r="F150" s="24">
        <v>0.97552306145384438</v>
      </c>
      <c r="G150" s="24">
        <v>0.98120506924262552</v>
      </c>
      <c r="H150" s="24">
        <v>0.98758712863458864</v>
      </c>
      <c r="I150" s="24">
        <v>0.99472833799922433</v>
      </c>
      <c r="J150" s="24">
        <v>1.0026880109789671</v>
      </c>
      <c r="K150" s="24">
        <v>1.0115283053466619</v>
      </c>
      <c r="L150" s="24">
        <v>1.021315325309581</v>
      </c>
      <c r="M150" s="24">
        <v>1.0321154844934539</v>
      </c>
      <c r="N150" s="24">
        <v>1.0439974624268189</v>
      </c>
      <c r="O150" s="24">
        <v>1.057034339358544</v>
      </c>
      <c r="P150" s="24">
        <v>1.0712997034889069</v>
      </c>
      <c r="Q150" s="24">
        <v>1.086868837151749</v>
      </c>
      <c r="R150" s="24">
        <v>1.103821703163004</v>
      </c>
      <c r="S150" s="24">
        <v>1.1222390658390391</v>
      </c>
      <c r="T150" s="24">
        <v>1.1422028864263309</v>
      </c>
      <c r="U150" s="24">
        <v>1.1637999138918209</v>
      </c>
      <c r="V150" s="24">
        <v>1.187118094132557</v>
      </c>
      <c r="W150" s="24">
        <v>1.212246174895258</v>
      </c>
      <c r="X150" s="24">
        <v>1.239277586448162</v>
      </c>
      <c r="Y150" s="24">
        <v>1.2683074539312551</v>
      </c>
      <c r="Z150" s="24">
        <v>1.2994314095572339</v>
      </c>
      <c r="AA150" s="24">
        <v>1.332749478602379</v>
      </c>
      <c r="AB150" s="24">
        <v>1.3683639483033621</v>
      </c>
      <c r="AC150" s="24">
        <v>1.4063774171918271</v>
      </c>
      <c r="AD150" s="24">
        <v>1.446896456151761</v>
      </c>
      <c r="AE150" s="24">
        <v>1.4900304988761699</v>
      </c>
      <c r="AF150" s="24">
        <v>1.5358891910941961</v>
      </c>
      <c r="AG150" s="24">
        <v>1.584585601723826</v>
      </c>
      <c r="AH150" s="25">
        <v>1.6362362228719001</v>
      </c>
    </row>
    <row r="151" spans="1:34" x14ac:dyDescent="0.25">
      <c r="A151" s="23">
        <v>12</v>
      </c>
      <c r="B151" s="24">
        <v>0.82118051875318554</v>
      </c>
      <c r="C151" s="24">
        <v>0.82254227909143662</v>
      </c>
      <c r="D151" s="24">
        <v>0.82420911374695061</v>
      </c>
      <c r="E151" s="24">
        <v>0.82622017008282611</v>
      </c>
      <c r="F151" s="24">
        <v>0.82861724907069767</v>
      </c>
      <c r="G151" s="24">
        <v>0.83144236274901984</v>
      </c>
      <c r="H151" s="24">
        <v>0.83474103027617197</v>
      </c>
      <c r="I151" s="24">
        <v>0.83856227793045668</v>
      </c>
      <c r="J151" s="24">
        <v>0.84295534726312116</v>
      </c>
      <c r="K151" s="24">
        <v>0.84797232395582056</v>
      </c>
      <c r="L151" s="24">
        <v>0.85366924012463719</v>
      </c>
      <c r="M151" s="24">
        <v>0.86010243730410996</v>
      </c>
      <c r="N151" s="24">
        <v>0.86733052293158741</v>
      </c>
      <c r="O151" s="24">
        <v>0.87541650516474867</v>
      </c>
      <c r="P151" s="24">
        <v>0.8844239001126849</v>
      </c>
      <c r="Q151" s="24">
        <v>0.89441791801804682</v>
      </c>
      <c r="R151" s="24">
        <v>0.90546844960558159</v>
      </c>
      <c r="S151" s="24">
        <v>0.91764618710046486</v>
      </c>
      <c r="T151" s="24">
        <v>0.93102301965798628</v>
      </c>
      <c r="U151" s="24">
        <v>0.94567562415389406</v>
      </c>
      <c r="V151" s="24">
        <v>0.96168187439405028</v>
      </c>
      <c r="W151" s="24">
        <v>0.97912044603398374</v>
      </c>
      <c r="X151" s="24">
        <v>0.99807469725074438</v>
      </c>
      <c r="Y151" s="24">
        <v>1.018629681093127</v>
      </c>
      <c r="Z151" s="24">
        <v>1.040870957682644</v>
      </c>
      <c r="AA151" s="24">
        <v>1.0648884802043841</v>
      </c>
      <c r="AB151" s="24">
        <v>1.090774463803829</v>
      </c>
      <c r="AC151" s="24">
        <v>1.118621434921435</v>
      </c>
      <c r="AD151" s="24">
        <v>1.1485258923499979</v>
      </c>
      <c r="AE151" s="24">
        <v>1.1805871976913369</v>
      </c>
      <c r="AF151" s="24">
        <v>1.214904924583402</v>
      </c>
      <c r="AG151" s="24">
        <v>1.2515820698529929</v>
      </c>
      <c r="AH151" s="25">
        <v>1.2907250535157599</v>
      </c>
    </row>
    <row r="152" spans="1:34" x14ac:dyDescent="0.25">
      <c r="A152" s="23">
        <v>13</v>
      </c>
      <c r="B152" s="24">
        <v>0.71081401834310132</v>
      </c>
      <c r="C152" s="24">
        <v>0.71168822649939212</v>
      </c>
      <c r="D152" s="24">
        <v>0.71272540654775907</v>
      </c>
      <c r="E152" s="24">
        <v>0.71395463376011126</v>
      </c>
      <c r="F152" s="24">
        <v>0.71540763701689458</v>
      </c>
      <c r="G152" s="24">
        <v>0.71711635626537418</v>
      </c>
      <c r="H152" s="24">
        <v>0.71911623857273965</v>
      </c>
      <c r="I152" s="24">
        <v>0.72144623812610531</v>
      </c>
      <c r="J152" s="24">
        <v>0.7241455243855287</v>
      </c>
      <c r="K152" s="24">
        <v>0.72725611094147669</v>
      </c>
      <c r="L152" s="24">
        <v>0.73082395781884246</v>
      </c>
      <c r="M152" s="24">
        <v>0.73489533446097688</v>
      </c>
      <c r="N152" s="24">
        <v>0.73951877621403905</v>
      </c>
      <c r="O152" s="24">
        <v>0.74474721914451902</v>
      </c>
      <c r="P152" s="24">
        <v>0.75063410727031765</v>
      </c>
      <c r="Q152" s="24">
        <v>0.7572345787428969</v>
      </c>
      <c r="R152" s="24">
        <v>0.76460845219581408</v>
      </c>
      <c r="S152" s="24">
        <v>0.77281634776305674</v>
      </c>
      <c r="T152" s="24">
        <v>0.78192008250872524</v>
      </c>
      <c r="U152" s="24">
        <v>0.79198626121737914</v>
      </c>
      <c r="V152" s="24">
        <v>0.80308268560369134</v>
      </c>
      <c r="W152" s="24">
        <v>0.81527795923200197</v>
      </c>
      <c r="X152" s="24">
        <v>0.82864536818817169</v>
      </c>
      <c r="Y152" s="24">
        <v>0.84325989342980601</v>
      </c>
      <c r="Z152" s="24">
        <v>0.85919702298722822</v>
      </c>
      <c r="AA152" s="24">
        <v>0.87653663795433712</v>
      </c>
      <c r="AB152" s="24">
        <v>0.89536088138542669</v>
      </c>
      <c r="AC152" s="24">
        <v>0.9157522076297635</v>
      </c>
      <c r="AD152" s="24">
        <v>0.93779704338895442</v>
      </c>
      <c r="AE152" s="24">
        <v>0.9615846781736288</v>
      </c>
      <c r="AF152" s="24">
        <v>0.98720461353054789</v>
      </c>
      <c r="AG152" s="24">
        <v>1.0147497741953231</v>
      </c>
      <c r="AH152" s="25">
        <v>1.0443165080924151</v>
      </c>
    </row>
    <row r="153" spans="1:34" x14ac:dyDescent="0.25">
      <c r="A153" s="23">
        <v>14</v>
      </c>
      <c r="B153" s="24">
        <v>0.61694289436051375</v>
      </c>
      <c r="C153" s="24">
        <v>0.6185498024019761</v>
      </c>
      <c r="D153" s="24">
        <v>0.62022168687473467</v>
      </c>
      <c r="E153" s="24">
        <v>0.62197755095950957</v>
      </c>
      <c r="F153" s="24">
        <v>0.62383905144555785</v>
      </c>
      <c r="G153" s="24">
        <v>0.62582805618895776</v>
      </c>
      <c r="H153" s="24">
        <v>0.62796994016570962</v>
      </c>
      <c r="I153" s="24">
        <v>0.63029358547173742</v>
      </c>
      <c r="J153" s="24">
        <v>0.63282808947590952</v>
      </c>
      <c r="K153" s="24">
        <v>0.63560539367750268</v>
      </c>
      <c r="L153" s="24">
        <v>0.63866138601022138</v>
      </c>
      <c r="M153" s="24">
        <v>0.64203226382622725</v>
      </c>
      <c r="N153" s="24">
        <v>0.64575649038049043</v>
      </c>
      <c r="O153" s="24">
        <v>0.64987692964831267</v>
      </c>
      <c r="P153" s="24">
        <v>0.65443695355640719</v>
      </c>
      <c r="Q153" s="24">
        <v>0.65948162816504707</v>
      </c>
      <c r="R153" s="24">
        <v>0.66506070001659989</v>
      </c>
      <c r="S153" s="24">
        <v>0.67122471715386289</v>
      </c>
      <c r="T153" s="24">
        <v>0.67802542454974657</v>
      </c>
      <c r="U153" s="24">
        <v>0.68551935489762161</v>
      </c>
      <c r="V153" s="24">
        <v>0.6937642378209723</v>
      </c>
      <c r="W153" s="24">
        <v>0.70281860479294977</v>
      </c>
      <c r="X153" s="24">
        <v>0.71274566980822629</v>
      </c>
      <c r="Y153" s="24">
        <v>0.72361034173321814</v>
      </c>
      <c r="Z153" s="24">
        <v>0.73547803650705945</v>
      </c>
      <c r="AA153" s="24">
        <v>0.74841856313246025</v>
      </c>
      <c r="AB153" s="24">
        <v>0.76250399257252433</v>
      </c>
      <c r="AC153" s="24">
        <v>0.77780670708532895</v>
      </c>
      <c r="AD153" s="24">
        <v>0.79440306128129201</v>
      </c>
      <c r="AE153" s="24">
        <v>0.812372272579855</v>
      </c>
      <c r="AF153" s="24">
        <v>0.83179377043659086</v>
      </c>
      <c r="AG153" s="24">
        <v>0.85275040749592201</v>
      </c>
      <c r="AH153" s="25">
        <v>0.87532845959111949</v>
      </c>
    </row>
    <row r="154" spans="1:34" x14ac:dyDescent="0.25">
      <c r="A154" s="23">
        <v>15</v>
      </c>
      <c r="B154" s="24">
        <v>0.53156736031019447</v>
      </c>
      <c r="C154" s="24">
        <v>0.5347834005481068</v>
      </c>
      <c r="D154" s="24">
        <v>0.53801052872094457</v>
      </c>
      <c r="E154" s="24">
        <v>0.54125767591823726</v>
      </c>
      <c r="F154" s="24">
        <v>0.54453642683805392</v>
      </c>
      <c r="G154" s="24">
        <v>0.54785857724528242</v>
      </c>
      <c r="H154" s="24">
        <v>0.55123943002473497</v>
      </c>
      <c r="I154" s="24">
        <v>0.55469779518114759</v>
      </c>
      <c r="J154" s="24">
        <v>0.55825269799220045</v>
      </c>
      <c r="K154" s="24">
        <v>0.56192600786598168</v>
      </c>
      <c r="L154" s="24">
        <v>0.56574354064500598</v>
      </c>
      <c r="M154" s="24">
        <v>0.56973142159024492</v>
      </c>
      <c r="N154" s="24">
        <v>0.57391804186547868</v>
      </c>
      <c r="O154" s="24">
        <v>0.57833619335481934</v>
      </c>
      <c r="P154" s="24">
        <v>0.5830191758937906</v>
      </c>
      <c r="Q154" s="24">
        <v>0.58800198345147614</v>
      </c>
      <c r="R154" s="24">
        <v>0.59332429047905622</v>
      </c>
      <c r="S154" s="24">
        <v>0.59902657292814065</v>
      </c>
      <c r="T154" s="24">
        <v>0.60515050368045264</v>
      </c>
      <c r="U154" s="24">
        <v>0.61174254333817235</v>
      </c>
      <c r="V154" s="24">
        <v>0.61885034943359374</v>
      </c>
      <c r="W154" s="24">
        <v>0.62652238134867788</v>
      </c>
      <c r="X154" s="24">
        <v>0.63481178098690738</v>
      </c>
      <c r="Y154" s="24">
        <v>0.6437733851235099</v>
      </c>
      <c r="Z154" s="24">
        <v>0.65346253760643014</v>
      </c>
      <c r="AA154" s="24">
        <v>0.66393897534719037</v>
      </c>
      <c r="AB154" s="24">
        <v>0.67526469721770532</v>
      </c>
      <c r="AC154" s="24">
        <v>0.6875020133848645</v>
      </c>
      <c r="AD154" s="24">
        <v>0.70071720636789636</v>
      </c>
      <c r="AE154" s="24">
        <v>0.71497942149505245</v>
      </c>
      <c r="AF154" s="24">
        <v>0.73035801613071616</v>
      </c>
      <c r="AG154" s="24">
        <v>0.74692577082812017</v>
      </c>
      <c r="AH154" s="25">
        <v>0.76475888932934644</v>
      </c>
    </row>
    <row r="155" spans="1:34" x14ac:dyDescent="0.25">
      <c r="A155" s="23">
        <v>16</v>
      </c>
      <c r="B155" s="24">
        <v>0.44936773802512431</v>
      </c>
      <c r="C155" s="24">
        <v>0.45472552301490748</v>
      </c>
      <c r="D155" s="24">
        <v>0.46008461440765541</v>
      </c>
      <c r="E155" s="24">
        <v>0.46544387120170883</v>
      </c>
      <c r="F155" s="24">
        <v>0.47080480600394581</v>
      </c>
      <c r="G155" s="24">
        <v>0.47616914248806391</v>
      </c>
      <c r="H155" s="24">
        <v>0.48154211144768572</v>
      </c>
      <c r="I155" s="24">
        <v>0.486932450796358</v>
      </c>
      <c r="J155" s="24">
        <v>0.49234911372057177</v>
      </c>
      <c r="K155" s="24">
        <v>0.49780389753722681</v>
      </c>
      <c r="L155" s="24">
        <v>0.50331254599764907</v>
      </c>
      <c r="M155" s="24">
        <v>0.50889111227162165</v>
      </c>
      <c r="N155" s="24">
        <v>0.51455791543173635</v>
      </c>
      <c r="O155" s="24">
        <v>0.52033567527091595</v>
      </c>
      <c r="P155" s="24">
        <v>0.52624761953349519</v>
      </c>
      <c r="Q155" s="24">
        <v>0.53231867009736833</v>
      </c>
      <c r="R155" s="24">
        <v>0.53857842932252575</v>
      </c>
      <c r="S155" s="24">
        <v>0.54505730106938721</v>
      </c>
      <c r="T155" s="24">
        <v>0.55178688612848625</v>
      </c>
      <c r="U155" s="24">
        <v>0.55880357301081518</v>
      </c>
      <c r="V155" s="24">
        <v>0.56614494715747943</v>
      </c>
      <c r="W155" s="24">
        <v>0.57384939585925232</v>
      </c>
      <c r="X155" s="24">
        <v>0.58195998892842704</v>
      </c>
      <c r="Y155" s="24">
        <v>0.59052149104904161</v>
      </c>
      <c r="Z155" s="24">
        <v>0.59957917397785143</v>
      </c>
      <c r="AA155" s="24">
        <v>0.60918270253518858</v>
      </c>
      <c r="AB155" s="24">
        <v>0.61938400350178002</v>
      </c>
      <c r="AC155" s="24">
        <v>0.63023531495332585</v>
      </c>
      <c r="AD155" s="24">
        <v>0.6417928473178659</v>
      </c>
      <c r="AE155" s="24">
        <v>0.65411567383246139</v>
      </c>
      <c r="AF155" s="24">
        <v>0.66726307977030686</v>
      </c>
      <c r="AG155" s="24">
        <v>0.68129777359344623</v>
      </c>
      <c r="AH155" s="25">
        <v>0.69628588695277249</v>
      </c>
    </row>
    <row r="156" spans="1:34" x14ac:dyDescent="0.25">
      <c r="A156" s="23">
        <v>17</v>
      </c>
      <c r="B156" s="24">
        <v>0.36770445766647852</v>
      </c>
      <c r="C156" s="24">
        <v>0.37539278020770822</v>
      </c>
      <c r="D156" s="24">
        <v>0.38311673458434697</v>
      </c>
      <c r="E156" s="24">
        <v>0.39086510770354638</v>
      </c>
      <c r="F156" s="24">
        <v>0.39862934008099571</v>
      </c>
      <c r="G156" s="24">
        <v>0.40640108329920338</v>
      </c>
      <c r="H156" s="24">
        <v>0.41417549606060328</v>
      </c>
      <c r="I156" s="24">
        <v>0.42195124418755359</v>
      </c>
      <c r="J156" s="24">
        <v>0.42972720877535669</v>
      </c>
      <c r="K156" s="24">
        <v>0.43750511504972328</v>
      </c>
      <c r="L156" s="24">
        <v>0.44529063467079028</v>
      </c>
      <c r="M156" s="24">
        <v>0.45308974871715152</v>
      </c>
      <c r="N156" s="24">
        <v>0.46091070417020907</v>
      </c>
      <c r="O156" s="24">
        <v>0.4687661487316967</v>
      </c>
      <c r="P156" s="24">
        <v>0.47666923805475991</v>
      </c>
      <c r="Q156" s="24">
        <v>0.48463482192610358</v>
      </c>
      <c r="R156" s="24">
        <v>0.49268243061452938</v>
      </c>
      <c r="S156" s="24">
        <v>0.50083239588926709</v>
      </c>
      <c r="T156" s="24">
        <v>0.50910624644966118</v>
      </c>
      <c r="U156" s="24">
        <v>0.51753029871551504</v>
      </c>
      <c r="V156" s="24">
        <v>0.52613206603674645</v>
      </c>
      <c r="W156" s="24">
        <v>0.53493986361293921</v>
      </c>
      <c r="X156" s="24">
        <v>0.54398668916519766</v>
      </c>
      <c r="Y156" s="24">
        <v>0.5533072352863706</v>
      </c>
      <c r="Z156" s="24">
        <v>0.56293670164202358</v>
      </c>
      <c r="AA156" s="24">
        <v>0.57291468096130016</v>
      </c>
      <c r="AB156" s="24">
        <v>0.58328302793373821</v>
      </c>
      <c r="AC156" s="24">
        <v>0.59408390854384874</v>
      </c>
      <c r="AD156" s="24">
        <v>0.60536346112848238</v>
      </c>
      <c r="AE156" s="24">
        <v>0.61717068683351273</v>
      </c>
      <c r="AF156" s="24">
        <v>0.62955479884094512</v>
      </c>
      <c r="AG156" s="24">
        <v>0.64256843352163395</v>
      </c>
      <c r="AH156" s="25">
        <v>0.65626765043528335</v>
      </c>
    </row>
    <row r="157" spans="1:34" x14ac:dyDescent="0.25">
      <c r="A157" s="23">
        <v>18</v>
      </c>
      <c r="B157" s="24">
        <v>0.28661805772367382</v>
      </c>
      <c r="C157" s="24">
        <v>0.29648189086006732</v>
      </c>
      <c r="D157" s="24">
        <v>0.30645978822872411</v>
      </c>
      <c r="E157" s="24">
        <v>0.31653046464560652</v>
      </c>
      <c r="F157" s="24">
        <v>0.32667528853521388</v>
      </c>
      <c r="G157" s="24">
        <v>0.33687583938886512</v>
      </c>
      <c r="H157" s="24">
        <v>0.34711720381780409</v>
      </c>
      <c r="I157" s="24">
        <v>0.3573879755532009</v>
      </c>
      <c r="J157" s="24">
        <v>0.36767696359916952</v>
      </c>
      <c r="K157" s="24">
        <v>0.37797582109023109</v>
      </c>
      <c r="L157" s="24">
        <v>0.38828014759533253</v>
      </c>
      <c r="M157" s="24">
        <v>0.39858585210187758</v>
      </c>
      <c r="N157" s="24">
        <v>0.40889110950007929</v>
      </c>
      <c r="O157" s="24">
        <v>0.41919849540048382</v>
      </c>
      <c r="P157" s="24">
        <v>0.42951109336504928</v>
      </c>
      <c r="Q157" s="24">
        <v>0.43983368108929299</v>
      </c>
      <c r="R157" s="24">
        <v>0.45017571675082579</v>
      </c>
      <c r="S157" s="24">
        <v>0.46054746002768709</v>
      </c>
      <c r="T157" s="24">
        <v>0.47096036752803122</v>
      </c>
      <c r="U157" s="24">
        <v>0.48143068358047308</v>
      </c>
      <c r="V157" s="24">
        <v>0.49197584944374279</v>
      </c>
      <c r="W157" s="24">
        <v>0.50261410822623598</v>
      </c>
      <c r="X157" s="24">
        <v>0.51336838555786746</v>
      </c>
      <c r="Y157" s="24">
        <v>0.52426330194029547</v>
      </c>
      <c r="Z157" s="24">
        <v>0.53532398494789601</v>
      </c>
      <c r="AA157" s="24">
        <v>0.54657995521862313</v>
      </c>
      <c r="AB157" s="24">
        <v>0.55806299535082715</v>
      </c>
      <c r="AC157" s="24">
        <v>0.56980519923783091</v>
      </c>
      <c r="AD157" s="24">
        <v>0.58184263312529594</v>
      </c>
      <c r="AE157" s="24">
        <v>0.59421422606790475</v>
      </c>
      <c r="AF157" s="24">
        <v>0.60695911915647194</v>
      </c>
      <c r="AG157" s="24">
        <v>0.62011987667066337</v>
      </c>
      <c r="AH157" s="25">
        <v>0.63374248607899586</v>
      </c>
    </row>
    <row r="158" spans="1:34" x14ac:dyDescent="0.25">
      <c r="A158" s="23">
        <v>19</v>
      </c>
      <c r="B158" s="24">
        <v>0.20882918501428199</v>
      </c>
      <c r="C158" s="24">
        <v>0.2203696820337043</v>
      </c>
      <c r="D158" s="24">
        <v>0.2321467826466517</v>
      </c>
      <c r="E158" s="24">
        <v>0.2441291295778977</v>
      </c>
      <c r="F158" s="24">
        <v>0.25628801916075228</v>
      </c>
      <c r="G158" s="24">
        <v>0.2685949587953449</v>
      </c>
      <c r="H158" s="24">
        <v>0.2810249630017303</v>
      </c>
      <c r="I158" s="24">
        <v>0.29355655341988868</v>
      </c>
      <c r="J158" s="24">
        <v>0.30616846696274419</v>
      </c>
      <c r="K158" s="24">
        <v>0.31884228467362957</v>
      </c>
      <c r="L158" s="24">
        <v>0.3315635340303027</v>
      </c>
      <c r="M158" s="24">
        <v>0.34431805192897907</v>
      </c>
      <c r="N158" s="24">
        <v>0.35709394116868293</v>
      </c>
      <c r="O158" s="24">
        <v>0.36988370526877029</v>
      </c>
      <c r="P158" s="24">
        <v>0.3826803557000088</v>
      </c>
      <c r="Q158" s="24">
        <v>0.39547859806672653</v>
      </c>
      <c r="R158" s="24">
        <v>0.40827781845534772</v>
      </c>
      <c r="S158" s="24">
        <v>0.42107820445272642</v>
      </c>
      <c r="T158" s="24">
        <v>0.43388114057582938</v>
      </c>
      <c r="U158" s="24">
        <v>0.44669279906207898</v>
      </c>
      <c r="V158" s="24">
        <v>0.45952054907901041</v>
      </c>
      <c r="W158" s="24">
        <v>0.47237256164382679</v>
      </c>
      <c r="X158" s="24">
        <v>0.48526169029525618</v>
      </c>
      <c r="Y158" s="24">
        <v>0.49820248344377238</v>
      </c>
      <c r="Z158" s="24">
        <v>0.51120999657256672</v>
      </c>
      <c r="AA158" s="24">
        <v>0.52430367822840374</v>
      </c>
      <c r="AB158" s="24">
        <v>0.53750523891844093</v>
      </c>
      <c r="AC158" s="24">
        <v>0.55083670044480892</v>
      </c>
      <c r="AD158" s="24">
        <v>0.56432405696198085</v>
      </c>
      <c r="AE158" s="24">
        <v>0.57799616543345356</v>
      </c>
      <c r="AF158" s="24">
        <v>0.59188209485885634</v>
      </c>
      <c r="AG158" s="24">
        <v>0.60601433742666522</v>
      </c>
      <c r="AH158" s="25">
        <v>0.62042880851420323</v>
      </c>
    </row>
    <row r="159" spans="1:34" x14ac:dyDescent="0.25">
      <c r="A159" s="26">
        <v>20</v>
      </c>
      <c r="B159" s="27">
        <v>0.1397385946841628</v>
      </c>
      <c r="C159" s="27">
        <v>0.15211308911863</v>
      </c>
      <c r="D159" s="27">
        <v>0.16489083347229</v>
      </c>
      <c r="E159" s="27">
        <v>0.17803039837872739</v>
      </c>
      <c r="F159" s="27">
        <v>0.19149300808006331</v>
      </c>
      <c r="G159" s="27">
        <v>0.2052400978852387</v>
      </c>
      <c r="H159" s="27">
        <v>0.2192366102231196</v>
      </c>
      <c r="I159" s="27">
        <v>0.23345099464249691</v>
      </c>
      <c r="J159" s="27">
        <v>0.24785191596510589</v>
      </c>
      <c r="K159" s="27">
        <v>0.26241088314309041</v>
      </c>
      <c r="L159" s="27">
        <v>0.27710335156302002</v>
      </c>
      <c r="M159" s="27">
        <v>0.29190508602992171</v>
      </c>
      <c r="N159" s="27">
        <v>0.30679411725163092</v>
      </c>
      <c r="O159" s="27">
        <v>0.32175287665631391</v>
      </c>
      <c r="P159" s="27">
        <v>0.33676430362354892</v>
      </c>
      <c r="Q159" s="27">
        <v>0.35181303166647371</v>
      </c>
      <c r="R159" s="27">
        <v>0.36688837478032249</v>
      </c>
      <c r="S159" s="27">
        <v>0.38198044846075879</v>
      </c>
      <c r="T159" s="27">
        <v>0.39708056513355999</v>
      </c>
      <c r="U159" s="27">
        <v>0.41218482494496039</v>
      </c>
      <c r="V159" s="27">
        <v>0.42729052497130843</v>
      </c>
      <c r="W159" s="27">
        <v>0.44239576413861958</v>
      </c>
      <c r="X159" s="27">
        <v>0.45750332389443332</v>
      </c>
      <c r="Y159" s="27">
        <v>0.47261768055803333</v>
      </c>
      <c r="Z159" s="27">
        <v>0.48774381752142149</v>
      </c>
      <c r="AA159" s="27">
        <v>0.50289111124017261</v>
      </c>
      <c r="AB159" s="27">
        <v>0.51807120013025487</v>
      </c>
      <c r="AC159" s="27">
        <v>0.53329603390260982</v>
      </c>
      <c r="AD159" s="27">
        <v>0.54858153462052062</v>
      </c>
      <c r="AE159" s="27">
        <v>0.56394648715629481</v>
      </c>
      <c r="AF159" s="27">
        <v>0.57940988841837238</v>
      </c>
      <c r="AG159" s="27">
        <v>0.59499415850404092</v>
      </c>
      <c r="AH159" s="28">
        <v>0.61072514069943562</v>
      </c>
    </row>
    <row r="162" spans="1:34" ht="28.9" customHeight="1" x14ac:dyDescent="0.5">
      <c r="A162" s="1" t="s">
        <v>19</v>
      </c>
      <c r="B162" s="1"/>
    </row>
    <row r="163" spans="1:34" x14ac:dyDescent="0.25">
      <c r="A163" s="17" t="s">
        <v>12</v>
      </c>
      <c r="B163" s="18" t="s">
        <v>13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14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4.1423562011619461</v>
      </c>
      <c r="C165" s="24">
        <v>4.2558870626966234</v>
      </c>
      <c r="D165" s="24">
        <v>4.3741982808545536</v>
      </c>
      <c r="E165" s="24">
        <v>4.4975261075712316</v>
      </c>
      <c r="F165" s="24">
        <v>4.6261098265285314</v>
      </c>
      <c r="G165" s="24">
        <v>4.7601946513731619</v>
      </c>
      <c r="H165" s="24">
        <v>4.9000334961673264</v>
      </c>
      <c r="I165" s="24">
        <v>5.0458814849206197</v>
      </c>
      <c r="J165" s="24">
        <v>5.1980029112307067</v>
      </c>
      <c r="K165" s="24">
        <v>5.3566653044931476</v>
      </c>
      <c r="L165" s="24">
        <v>5.5221420203610521</v>
      </c>
      <c r="M165" s="24">
        <v>5.6947139799812039</v>
      </c>
      <c r="N165" s="24">
        <v>5.8746643135955692</v>
      </c>
      <c r="O165" s="24">
        <v>6.0622853651959359</v>
      </c>
      <c r="P165" s="24">
        <v>6.2578727292389607</v>
      </c>
      <c r="Q165" s="24">
        <v>6.4617278188503073</v>
      </c>
      <c r="R165" s="24">
        <v>6.6741596027769861</v>
      </c>
      <c r="S165" s="24">
        <v>6.8954792589436638</v>
      </c>
      <c r="T165" s="24">
        <v>7.1260071830395377</v>
      </c>
      <c r="U165" s="24">
        <v>7.3660670225046374</v>
      </c>
      <c r="V165" s="24">
        <v>7.6159882409157742</v>
      </c>
      <c r="W165" s="24">
        <v>7.8761078541803311</v>
      </c>
      <c r="X165" s="24">
        <v>8.146765089390188</v>
      </c>
      <c r="Y165" s="24">
        <v>8.4283084034458735</v>
      </c>
      <c r="Z165" s="24">
        <v>8.7210895083353464</v>
      </c>
      <c r="AA165" s="24">
        <v>9.0254659043206971</v>
      </c>
      <c r="AB165" s="24">
        <v>9.3418026077960459</v>
      </c>
      <c r="AC165" s="24">
        <v>9.6704668743533642</v>
      </c>
      <c r="AD165" s="24">
        <v>10.011835353996201</v>
      </c>
      <c r="AE165" s="24">
        <v>10.366287997241891</v>
      </c>
      <c r="AF165" s="24">
        <v>10.734210155337029</v>
      </c>
      <c r="AG165" s="24">
        <v>11.115994192171559</v>
      </c>
      <c r="AH165" s="25">
        <v>11.512035101013179</v>
      </c>
    </row>
    <row r="166" spans="1:34" x14ac:dyDescent="0.25">
      <c r="A166" s="23">
        <v>5</v>
      </c>
      <c r="B166" s="24">
        <v>3.290421376118029</v>
      </c>
      <c r="C166" s="24">
        <v>3.3755914439721759</v>
      </c>
      <c r="D166" s="24">
        <v>3.4647645619445031</v>
      </c>
      <c r="E166" s="24">
        <v>3.5581573099174002</v>
      </c>
      <c r="F166" s="24">
        <v>3.6559892995196348</v>
      </c>
      <c r="G166" s="24">
        <v>3.7584860723448181</v>
      </c>
      <c r="H166" s="24">
        <v>3.8658808704020422</v>
      </c>
      <c r="I166" s="24">
        <v>3.9784091456478019</v>
      </c>
      <c r="J166" s="24">
        <v>4.096315519626657</v>
      </c>
      <c r="K166" s="24">
        <v>4.2198478496810674</v>
      </c>
      <c r="L166" s="24">
        <v>4.3492598194110386</v>
      </c>
      <c r="M166" s="24">
        <v>4.4848126779102486</v>
      </c>
      <c r="N166" s="24">
        <v>4.6267698833675599</v>
      </c>
      <c r="O166" s="24">
        <v>4.7754041077216582</v>
      </c>
      <c r="P166" s="24">
        <v>4.930991273376093</v>
      </c>
      <c r="Q166" s="24">
        <v>5.0938131214034286</v>
      </c>
      <c r="R166" s="24">
        <v>5.264158948497573</v>
      </c>
      <c r="S166" s="24">
        <v>5.4423202605300851</v>
      </c>
      <c r="T166" s="24">
        <v>5.6285977811370582</v>
      </c>
      <c r="U166" s="24">
        <v>5.8232954857054207</v>
      </c>
      <c r="V166" s="24">
        <v>6.02672316575888</v>
      </c>
      <c r="W166" s="24">
        <v>6.2391981651517137</v>
      </c>
      <c r="X166" s="24">
        <v>6.4610400389226994</v>
      </c>
      <c r="Y166" s="24">
        <v>6.6925775719192639</v>
      </c>
      <c r="Z166" s="24">
        <v>6.9341428040762594</v>
      </c>
      <c r="AA166" s="24">
        <v>7.1860735636026751</v>
      </c>
      <c r="AB166" s="24">
        <v>7.4487151948395258</v>
      </c>
      <c r="AC166" s="24">
        <v>7.7224152813256781</v>
      </c>
      <c r="AD166" s="24">
        <v>8.0075308010115798</v>
      </c>
      <c r="AE166" s="24">
        <v>8.3044220323614546</v>
      </c>
      <c r="AF166" s="24">
        <v>8.6134546545688124</v>
      </c>
      <c r="AG166" s="24">
        <v>8.9350013594704745</v>
      </c>
      <c r="AH166" s="25">
        <v>9.2694374682810441</v>
      </c>
    </row>
    <row r="167" spans="1:34" x14ac:dyDescent="0.25">
      <c r="A167" s="23">
        <v>6</v>
      </c>
      <c r="B167" s="24">
        <v>2.6154641192790931</v>
      </c>
      <c r="C167" s="24">
        <v>2.6772437978083432</v>
      </c>
      <c r="D167" s="24">
        <v>2.742318137082588</v>
      </c>
      <c r="E167" s="24">
        <v>2.8108840449311079</v>
      </c>
      <c r="F167" s="24">
        <v>2.883141460929572</v>
      </c>
      <c r="G167" s="24">
        <v>2.959296254618486</v>
      </c>
      <c r="H167" s="24">
        <v>3.0395619959538398</v>
      </c>
      <c r="I167" s="24">
        <v>3.1241544648390258</v>
      </c>
      <c r="J167" s="24">
        <v>3.2132986107654982</v>
      </c>
      <c r="K167" s="24">
        <v>3.3072226190226108</v>
      </c>
      <c r="L167" s="24">
        <v>3.4061605011572649</v>
      </c>
      <c r="M167" s="24">
        <v>3.5103538342100382</v>
      </c>
      <c r="N167" s="24">
        <v>3.6200464043166889</v>
      </c>
      <c r="O167" s="24">
        <v>3.7354912113627998</v>
      </c>
      <c r="P167" s="24">
        <v>3.8569445056988192</v>
      </c>
      <c r="Q167" s="24">
        <v>3.9846683563442009</v>
      </c>
      <c r="R167" s="24">
        <v>4.1189323879397506</v>
      </c>
      <c r="S167" s="24">
        <v>4.2600084343039279</v>
      </c>
      <c r="T167" s="24">
        <v>4.4081775470197222</v>
      </c>
      <c r="U167" s="24">
        <v>4.5637240294209542</v>
      </c>
      <c r="V167" s="24">
        <v>4.7269380009782278</v>
      </c>
      <c r="W167" s="24">
        <v>4.8981171334927227</v>
      </c>
      <c r="X167" s="24">
        <v>5.0775613099501076</v>
      </c>
      <c r="Y167" s="24">
        <v>5.2655796431447097</v>
      </c>
      <c r="Z167" s="24">
        <v>5.4624845009582712</v>
      </c>
      <c r="AA167" s="24">
        <v>5.6685940395466767</v>
      </c>
      <c r="AB167" s="24">
        <v>5.8842339311978478</v>
      </c>
      <c r="AC167" s="24">
        <v>6.10973208739754</v>
      </c>
      <c r="AD167" s="24">
        <v>6.3454258140431028</v>
      </c>
      <c r="AE167" s="24">
        <v>6.5916557175456498</v>
      </c>
      <c r="AF167" s="24">
        <v>6.848767805045588</v>
      </c>
      <c r="AG167" s="24">
        <v>7.1171150963266374</v>
      </c>
      <c r="AH167" s="25">
        <v>7.3970532405502958</v>
      </c>
    </row>
    <row r="168" spans="1:34" x14ac:dyDescent="0.25">
      <c r="A168" s="23">
        <v>7</v>
      </c>
      <c r="B168" s="24">
        <v>2.088043777524216</v>
      </c>
      <c r="C168" s="24">
        <v>2.1309736963893871</v>
      </c>
      <c r="D168" s="24">
        <v>2.1765588037582502</v>
      </c>
      <c r="E168" s="24">
        <v>2.2249763354069878</v>
      </c>
      <c r="F168" s="24">
        <v>2.2764065588581621</v>
      </c>
      <c r="G168" s="24">
        <v>2.331035671599174</v>
      </c>
      <c r="H168" s="24">
        <v>2.389057571532911</v>
      </c>
      <c r="I168" s="24">
        <v>2.4506683665096611</v>
      </c>
      <c r="J168" s="24">
        <v>2.5160733339677761</v>
      </c>
      <c r="K168" s="24">
        <v>2.5854809871435052</v>
      </c>
      <c r="L168" s="24">
        <v>2.6591056655306482</v>
      </c>
      <c r="M168" s="24">
        <v>2.7371692741166762</v>
      </c>
      <c r="N168" s="24">
        <v>2.8198959269842461</v>
      </c>
      <c r="O168" s="24">
        <v>2.9075189519658351</v>
      </c>
      <c r="P168" s="24">
        <v>3.0002749273587881</v>
      </c>
      <c r="Q168" s="24">
        <v>3.0984062501294578</v>
      </c>
      <c r="R168" s="24">
        <v>3.202162872865546</v>
      </c>
      <c r="S168" s="24">
        <v>3.311796957332402</v>
      </c>
      <c r="T168" s="24">
        <v>3.4275698830599168</v>
      </c>
      <c r="U168" s="24">
        <v>3.5497462813288081</v>
      </c>
      <c r="V168" s="24">
        <v>3.678596599556577</v>
      </c>
      <c r="W168" s="24">
        <v>3.8143988374912952</v>
      </c>
      <c r="X168" s="24">
        <v>3.9574332060655331</v>
      </c>
      <c r="Y168" s="24">
        <v>4.1079891460205076</v>
      </c>
      <c r="Z168" s="24">
        <v>4.2663593531848631</v>
      </c>
      <c r="AA168" s="24">
        <v>4.4328423116613784</v>
      </c>
      <c r="AB168" s="24">
        <v>4.6077440216848711</v>
      </c>
      <c r="AC168" s="24">
        <v>4.7913727226879939</v>
      </c>
      <c r="AD168" s="24">
        <v>4.9840460485149913</v>
      </c>
      <c r="AE168" s="24">
        <v>5.1860849335238726</v>
      </c>
      <c r="AF168" s="24">
        <v>5.3978157128019442</v>
      </c>
      <c r="AG168" s="24">
        <v>5.6195717340798206</v>
      </c>
      <c r="AH168" s="25">
        <v>5.8516889744658966</v>
      </c>
    </row>
    <row r="169" spans="1:34" x14ac:dyDescent="0.25">
      <c r="A169" s="23">
        <v>8</v>
      </c>
      <c r="B169" s="24">
        <v>1.6813998060606861</v>
      </c>
      <c r="C169" s="24">
        <v>1.7095908202277761</v>
      </c>
      <c r="D169" s="24">
        <v>1.7398664677891471</v>
      </c>
      <c r="E169" s="24">
        <v>1.772384312467876</v>
      </c>
      <c r="F169" s="24">
        <v>1.807304949733421</v>
      </c>
      <c r="G169" s="24">
        <v>1.84479490502008</v>
      </c>
      <c r="H169" s="24">
        <v>1.8850284041776371</v>
      </c>
      <c r="I169" s="24">
        <v>1.9281818830032771</v>
      </c>
      <c r="J169" s="24">
        <v>1.9744409468822479</v>
      </c>
      <c r="K169" s="24">
        <v>2.023994436997695</v>
      </c>
      <c r="L169" s="24">
        <v>2.0770370207903119</v>
      </c>
      <c r="M169" s="24">
        <v>2.133770931194471</v>
      </c>
      <c r="N169" s="24">
        <v>2.19440061023972</v>
      </c>
      <c r="O169" s="24">
        <v>2.2591397137054359</v>
      </c>
      <c r="P169" s="24">
        <v>2.3282051478358601</v>
      </c>
      <c r="Q169" s="24">
        <v>2.4018196375442402</v>
      </c>
      <c r="R169" s="24">
        <v>2.4802134633651751</v>
      </c>
      <c r="S169" s="24">
        <v>2.5636191150109129</v>
      </c>
      <c r="T169" s="24">
        <v>2.6522782999582368</v>
      </c>
      <c r="U169" s="24">
        <v>2.7464359774347611</v>
      </c>
      <c r="V169" s="24">
        <v>2.846342922804884</v>
      </c>
      <c r="W169" s="24">
        <v>2.952257463763575</v>
      </c>
      <c r="X169" s="24">
        <v>3.0644401391903</v>
      </c>
      <c r="Y169" s="24">
        <v>3.183160717773172</v>
      </c>
      <c r="Z169" s="24">
        <v>3.3086922232877352</v>
      </c>
      <c r="AA169" s="24">
        <v>3.4413134677836612</v>
      </c>
      <c r="AB169" s="24">
        <v>3.5813107794426631</v>
      </c>
      <c r="AC169" s="24">
        <v>3.7289727256442902</v>
      </c>
      <c r="AD169" s="24">
        <v>3.884597268179681</v>
      </c>
      <c r="AE169" s="24">
        <v>4.0484856693537496</v>
      </c>
      <c r="AF169" s="24">
        <v>4.2209445922006887</v>
      </c>
      <c r="AG169" s="24">
        <v>4.4022877123980191</v>
      </c>
      <c r="AH169" s="25">
        <v>4.5928313350010246</v>
      </c>
    </row>
    <row r="170" spans="1:34" x14ac:dyDescent="0.25">
      <c r="A170" s="23">
        <v>9</v>
      </c>
      <c r="B170" s="24">
        <v>1.371451768424004</v>
      </c>
      <c r="C170" s="24">
        <v>1.388584958164198</v>
      </c>
      <c r="D170" s="24">
        <v>1.407301143321146</v>
      </c>
      <c r="E170" s="24">
        <v>1.4277382155648239</v>
      </c>
      <c r="F170" s="24">
        <v>1.450037098311586</v>
      </c>
      <c r="G170" s="24">
        <v>1.4743446449426281</v>
      </c>
      <c r="H170" s="24">
        <v>1.5008154092546271</v>
      </c>
      <c r="I170" s="24">
        <v>1.529606154991664</v>
      </c>
      <c r="J170" s="24">
        <v>1.5608828154858849</v>
      </c>
      <c r="K170" s="24">
        <v>1.5948145598673309</v>
      </c>
      <c r="L170" s="24">
        <v>1.631576383523595</v>
      </c>
      <c r="M170" s="24">
        <v>1.671350847335944</v>
      </c>
      <c r="N170" s="24">
        <v>1.714322721280819</v>
      </c>
      <c r="O170" s="24">
        <v>1.7606859890844959</v>
      </c>
      <c r="P170" s="24">
        <v>1.8106378849381111</v>
      </c>
      <c r="Q170" s="24">
        <v>1.8643814617018091</v>
      </c>
      <c r="R170" s="24">
        <v>1.922127327857085</v>
      </c>
      <c r="S170" s="24">
        <v>1.984088301063085</v>
      </c>
      <c r="T170" s="24">
        <v>2.050486416743488</v>
      </c>
      <c r="U170" s="24">
        <v>2.1215469620728049</v>
      </c>
      <c r="V170" s="24">
        <v>2.1975010403623281</v>
      </c>
      <c r="W170" s="24">
        <v>2.2785873072539249</v>
      </c>
      <c r="X170" s="24">
        <v>2.3650466295739592</v>
      </c>
      <c r="Y170" s="24">
        <v>2.4571291039574392</v>
      </c>
      <c r="Z170" s="24">
        <v>2.5550880821268018</v>
      </c>
      <c r="AA170" s="24">
        <v>2.6591827040786171</v>
      </c>
      <c r="AB170" s="24">
        <v>2.769679625941496</v>
      </c>
      <c r="AC170" s="24">
        <v>2.8868477430418849</v>
      </c>
      <c r="AD170" s="24">
        <v>3.0109653451178162</v>
      </c>
      <c r="AE170" s="24">
        <v>3.142314022421103</v>
      </c>
      <c r="AF170" s="24">
        <v>3.2811807659328309</v>
      </c>
      <c r="AG170" s="24">
        <v>3.42785957927742</v>
      </c>
      <c r="AH170" s="25">
        <v>3.58264709545705</v>
      </c>
    </row>
    <row r="171" spans="1:34" x14ac:dyDescent="0.25">
      <c r="A171" s="23">
        <v>10</v>
      </c>
      <c r="B171" s="24">
        <v>1.1367993364778759</v>
      </c>
      <c r="C171" s="24">
        <v>1.1461260073675399</v>
      </c>
      <c r="D171" s="24">
        <v>1.156602952828323</v>
      </c>
      <c r="E171" s="24">
        <v>1.1683483924770941</v>
      </c>
      <c r="F171" s="24">
        <v>1.1814835776771031</v>
      </c>
      <c r="G171" s="24">
        <v>1.1961356897564419</v>
      </c>
      <c r="H171" s="24">
        <v>1.2124396104586861</v>
      </c>
      <c r="I171" s="24">
        <v>1.2305324314748129</v>
      </c>
      <c r="J171" s="24">
        <v>1.250560414083864</v>
      </c>
      <c r="K171" s="24">
        <v>1.272673055362777</v>
      </c>
      <c r="L171" s="24">
        <v>1.2970256786460419</v>
      </c>
      <c r="M171" s="24">
        <v>1.3237811727618189</v>
      </c>
      <c r="N171" s="24">
        <v>1.35310463563345</v>
      </c>
      <c r="O171" s="24">
        <v>1.385170378934105</v>
      </c>
      <c r="P171" s="24">
        <v>1.4201559648018161</v>
      </c>
      <c r="Q171" s="24">
        <v>1.458244774043626</v>
      </c>
      <c r="R171" s="24">
        <v>1.499627743087925</v>
      </c>
      <c r="S171" s="24">
        <v>1.544498017540755</v>
      </c>
      <c r="T171" s="24">
        <v>1.593057960772692</v>
      </c>
      <c r="U171" s="24">
        <v>1.6455131879051419</v>
      </c>
      <c r="V171" s="24">
        <v>1.702075130196294</v>
      </c>
      <c r="W171" s="24">
        <v>1.762962771234913</v>
      </c>
      <c r="X171" s="24">
        <v>1.8283973057942571</v>
      </c>
      <c r="Y171" s="24">
        <v>1.898609158456233</v>
      </c>
      <c r="Z171" s="24">
        <v>1.9738320088901751</v>
      </c>
      <c r="AA171" s="24">
        <v>2.0543053250395502</v>
      </c>
      <c r="AB171" s="24">
        <v>2.140276090979861</v>
      </c>
      <c r="AC171" s="24">
        <v>2.2319935299844511</v>
      </c>
      <c r="AD171" s="24">
        <v>2.329716259738253</v>
      </c>
      <c r="AE171" s="24">
        <v>2.433706198439971</v>
      </c>
      <c r="AF171" s="24">
        <v>2.5442306650175932</v>
      </c>
      <c r="AG171" s="24">
        <v>2.6615639910424309</v>
      </c>
      <c r="AH171" s="25">
        <v>2.7859831374635622</v>
      </c>
    </row>
    <row r="172" spans="1:34" x14ac:dyDescent="0.25">
      <c r="A172" s="23">
        <v>11</v>
      </c>
      <c r="B172" s="24">
        <v>0.95872229041422741</v>
      </c>
      <c r="C172" s="24">
        <v>0.96306397333491456</v>
      </c>
      <c r="D172" s="24">
        <v>0.96819212711296776</v>
      </c>
      <c r="E172" s="24">
        <v>0.97420529931215549</v>
      </c>
      <c r="F172" s="24">
        <v>0.98120506924262552</v>
      </c>
      <c r="G172" s="24">
        <v>0.98929894617936598</v>
      </c>
      <c r="H172" s="24">
        <v>0.99860213981284607</v>
      </c>
      <c r="I172" s="24">
        <v>1.009232069780938</v>
      </c>
      <c r="J172" s="24">
        <v>1.021315325309581</v>
      </c>
      <c r="K172" s="24">
        <v>1.0349817314226111</v>
      </c>
      <c r="L172" s="24">
        <v>1.050366939401415</v>
      </c>
      <c r="M172" s="24">
        <v>1.067614166021049</v>
      </c>
      <c r="N172" s="24">
        <v>1.086868837151749</v>
      </c>
      <c r="O172" s="24">
        <v>1.1082855924135819</v>
      </c>
      <c r="P172" s="24">
        <v>1.132022321891476</v>
      </c>
      <c r="Q172" s="24">
        <v>1.158242734339372</v>
      </c>
      <c r="R172" s="24">
        <v>1.187118094132557</v>
      </c>
      <c r="S172" s="24">
        <v>1.218821874823967</v>
      </c>
      <c r="T172" s="24">
        <v>1.2535367677310769</v>
      </c>
      <c r="U172" s="24">
        <v>1.291448715922185</v>
      </c>
      <c r="V172" s="24">
        <v>1.332749478602379</v>
      </c>
      <c r="W172" s="24">
        <v>1.37763836730732</v>
      </c>
      <c r="X172" s="24">
        <v>1.426316904757162</v>
      </c>
      <c r="Y172" s="24">
        <v>1.478995843480712</v>
      </c>
      <c r="Z172" s="24">
        <v>1.5358891910941961</v>
      </c>
      <c r="AA172" s="24">
        <v>1.597216743487978</v>
      </c>
      <c r="AB172" s="24">
        <v>1.663205812684458</v>
      </c>
      <c r="AC172" s="24">
        <v>1.734085949903877</v>
      </c>
      <c r="AD172" s="24">
        <v>1.8100961007780609</v>
      </c>
      <c r="AE172" s="24">
        <v>1.891478511452614</v>
      </c>
      <c r="AF172" s="24">
        <v>1.978480828802416</v>
      </c>
      <c r="AG172" s="24">
        <v>2.0713577123456779</v>
      </c>
      <c r="AH172" s="25">
        <v>2.170366450978372</v>
      </c>
    </row>
    <row r="173" spans="1:34" x14ac:dyDescent="0.25">
      <c r="A173" s="23">
        <v>12</v>
      </c>
      <c r="B173" s="24">
        <v>0.82118051875318554</v>
      </c>
      <c r="C173" s="24">
        <v>0.82292896989162778</v>
      </c>
      <c r="D173" s="24">
        <v>0.82516900530557535</v>
      </c>
      <c r="E173" s="24">
        <v>0.82797950050569202</v>
      </c>
      <c r="F173" s="24">
        <v>0.83144236274901984</v>
      </c>
      <c r="G173" s="24">
        <v>0.83564542925744256</v>
      </c>
      <c r="H173" s="24">
        <v>0.84068423766832934</v>
      </c>
      <c r="I173" s="24">
        <v>0.84665653556644993</v>
      </c>
      <c r="J173" s="24">
        <v>0.85366924012463719</v>
      </c>
      <c r="K173" s="24">
        <v>0.86183250431362235</v>
      </c>
      <c r="L173" s="24">
        <v>0.87126230736168553</v>
      </c>
      <c r="M173" s="24">
        <v>0.88208219399078203</v>
      </c>
      <c r="N173" s="24">
        <v>0.89441791801804682</v>
      </c>
      <c r="O173" s="24">
        <v>0.90840444701044243</v>
      </c>
      <c r="P173" s="24">
        <v>0.92417999899979364</v>
      </c>
      <c r="Q173" s="24">
        <v>0.94188861068693541</v>
      </c>
      <c r="R173" s="24">
        <v>0.96168187439405028</v>
      </c>
      <c r="S173" s="24">
        <v>0.98371359162097372</v>
      </c>
      <c r="T173" s="24">
        <v>1.0081467816320739</v>
      </c>
      <c r="U173" s="24">
        <v>1.035147715442549</v>
      </c>
      <c r="V173" s="24">
        <v>1.0648884802043841</v>
      </c>
      <c r="W173" s="24">
        <v>1.097548715400132</v>
      </c>
      <c r="X173" s="24">
        <v>1.1333102716968479</v>
      </c>
      <c r="Y173" s="24">
        <v>1.1723642295702299</v>
      </c>
      <c r="Z173" s="24">
        <v>1.214904924583402</v>
      </c>
      <c r="AA173" s="24">
        <v>1.2611324805736239</v>
      </c>
      <c r="AB173" s="24">
        <v>1.3112545375101941</v>
      </c>
      <c r="AC173" s="24">
        <v>1.365480974560249</v>
      </c>
      <c r="AD173" s="24">
        <v>1.4240310653025119</v>
      </c>
      <c r="AE173" s="24">
        <v>1.487127383829481</v>
      </c>
      <c r="AF173" s="24">
        <v>1.554997904962935</v>
      </c>
      <c r="AG173" s="24">
        <v>1.6278776161679791</v>
      </c>
      <c r="AH173" s="25">
        <v>1.7060041342874821</v>
      </c>
    </row>
    <row r="174" spans="1:34" x14ac:dyDescent="0.25">
      <c r="A174" s="23">
        <v>13</v>
      </c>
      <c r="B174" s="24">
        <v>0.71081401834310132</v>
      </c>
      <c r="C174" s="24">
        <v>0.71193121919121993</v>
      </c>
      <c r="D174" s="24">
        <v>0.71331403486486844</v>
      </c>
      <c r="E174" s="24">
        <v>0.71502166882160745</v>
      </c>
      <c r="F174" s="24">
        <v>0.71711635626537418</v>
      </c>
      <c r="G174" s="24">
        <v>0.71966626236494891</v>
      </c>
      <c r="H174" s="24">
        <v>0.72274725270459683</v>
      </c>
      <c r="I174" s="24">
        <v>0.72643740281598479</v>
      </c>
      <c r="J174" s="24">
        <v>0.73082395781884246</v>
      </c>
      <c r="K174" s="24">
        <v>0.73599739863079849</v>
      </c>
      <c r="L174" s="24">
        <v>0.74205403242702916</v>
      </c>
      <c r="M174" s="24">
        <v>0.74909773187638518</v>
      </c>
      <c r="N174" s="24">
        <v>0.7572345787428969</v>
      </c>
      <c r="O174" s="24">
        <v>0.76657986854042304</v>
      </c>
      <c r="P174" s="24">
        <v>0.77725214724768477</v>
      </c>
      <c r="Q174" s="24">
        <v>0.78937577951241455</v>
      </c>
      <c r="R174" s="24">
        <v>0.80308268560369134</v>
      </c>
      <c r="S174" s="24">
        <v>0.81850699496824708</v>
      </c>
      <c r="T174" s="24">
        <v>0.83579205481734598</v>
      </c>
      <c r="U174" s="24">
        <v>0.85508446411308281</v>
      </c>
      <c r="V174" s="24">
        <v>0.87653663795433712</v>
      </c>
      <c r="W174" s="24">
        <v>0.9003085437705608</v>
      </c>
      <c r="X174" s="24">
        <v>0.92656236017570281</v>
      </c>
      <c r="Y174" s="24">
        <v>0.9554694955923585</v>
      </c>
      <c r="Z174" s="24">
        <v>0.98720461353054789</v>
      </c>
      <c r="AA174" s="24">
        <v>1.0219481657744269</v>
      </c>
      <c r="AB174" s="24">
        <v>1.0598881202401931</v>
      </c>
      <c r="AC174" s="24">
        <v>1.1012146840418779</v>
      </c>
      <c r="AD174" s="24">
        <v>1.1461274587051</v>
      </c>
      <c r="AE174" s="24">
        <v>1.194829346269253</v>
      </c>
      <c r="AF174" s="24">
        <v>1.247528649503012</v>
      </c>
      <c r="AG174" s="24">
        <v>1.3044406838183811</v>
      </c>
      <c r="AH174" s="25">
        <v>1.3657833940051261</v>
      </c>
    </row>
    <row r="175" spans="1:34" x14ac:dyDescent="0.25">
      <c r="A175" s="23">
        <v>14</v>
      </c>
      <c r="B175" s="24">
        <v>0.61694289436051375</v>
      </c>
      <c r="C175" s="24">
        <v>0.61896105171541194</v>
      </c>
      <c r="D175" s="24">
        <v>0.62108777157775064</v>
      </c>
      <c r="E175" s="24">
        <v>0.62336258535198719</v>
      </c>
      <c r="F175" s="24">
        <v>0.62582805618895776</v>
      </c>
      <c r="G175" s="24">
        <v>0.62853267720433947</v>
      </c>
      <c r="H175" s="24">
        <v>0.63153264192929204</v>
      </c>
      <c r="I175" s="24">
        <v>0.63488635384237746</v>
      </c>
      <c r="J175" s="24">
        <v>0.63866138601022138</v>
      </c>
      <c r="K175" s="24">
        <v>0.64292854729734894</v>
      </c>
      <c r="L175" s="24">
        <v>0.64776447282583305</v>
      </c>
      <c r="M175" s="24">
        <v>0.65325336321142324</v>
      </c>
      <c r="N175" s="24">
        <v>0.65948162816504707</v>
      </c>
      <c r="O175" s="24">
        <v>0.66654489114745863</v>
      </c>
      <c r="P175" s="24">
        <v>0.67454202608427349</v>
      </c>
      <c r="Q175" s="24">
        <v>0.68357772557011931</v>
      </c>
      <c r="R175" s="24">
        <v>0.6937642378209723</v>
      </c>
      <c r="S175" s="24">
        <v>0.70521602023046126</v>
      </c>
      <c r="T175" s="24">
        <v>0.71805674795674712</v>
      </c>
      <c r="U175" s="24">
        <v>0.73241334790882162</v>
      </c>
      <c r="V175" s="24">
        <v>0.74841856313246025</v>
      </c>
      <c r="W175" s="24">
        <v>0.76621268900401007</v>
      </c>
      <c r="X175" s="24">
        <v>0.78593823208431546</v>
      </c>
      <c r="Y175" s="24">
        <v>0.80774692874286957</v>
      </c>
      <c r="Z175" s="24">
        <v>0.83179377043659086</v>
      </c>
      <c r="AA175" s="24">
        <v>0.8582395368965321</v>
      </c>
      <c r="AB175" s="24">
        <v>0.88725252398578336</v>
      </c>
      <c r="AC175" s="24">
        <v>0.91900326676527155</v>
      </c>
      <c r="AD175" s="24">
        <v>0.95367169470751456</v>
      </c>
      <c r="AE175" s="24">
        <v>0.99144103779880421</v>
      </c>
      <c r="AF175" s="24">
        <v>1.0324999267547099</v>
      </c>
      <c r="AG175" s="24">
        <v>1.077044004934133</v>
      </c>
      <c r="AH175" s="25">
        <v>1.125271545073729</v>
      </c>
    </row>
    <row r="176" spans="1:34" x14ac:dyDescent="0.25">
      <c r="A176" s="23">
        <v>15</v>
      </c>
      <c r="B176" s="24">
        <v>0.53156736031019447</v>
      </c>
      <c r="C176" s="24">
        <v>0.53558890627415956</v>
      </c>
      <c r="D176" s="24">
        <v>0.53963087955936384</v>
      </c>
      <c r="E176" s="24">
        <v>0.54371313951716083</v>
      </c>
      <c r="F176" s="24">
        <v>0.54785857724528242</v>
      </c>
      <c r="G176" s="24">
        <v>0.55209601380630235</v>
      </c>
      <c r="H176" s="24">
        <v>0.55646197067827985</v>
      </c>
      <c r="I176" s="24">
        <v>0.56099517928667386</v>
      </c>
      <c r="J176" s="24">
        <v>0.56574354064500598</v>
      </c>
      <c r="K176" s="24">
        <v>0.57075819156469565</v>
      </c>
      <c r="L176" s="24">
        <v>0.57609609511471149</v>
      </c>
      <c r="M176" s="24">
        <v>0.5818217798576969</v>
      </c>
      <c r="N176" s="24">
        <v>0.58800198345147614</v>
      </c>
      <c r="O176" s="24">
        <v>0.59471265730370149</v>
      </c>
      <c r="P176" s="24">
        <v>0.60203300328688902</v>
      </c>
      <c r="Q176" s="24">
        <v>0.61004804194256301</v>
      </c>
      <c r="R176" s="24">
        <v>0.61885034943359374</v>
      </c>
      <c r="S176" s="24">
        <v>0.62853471110050407</v>
      </c>
      <c r="T176" s="24">
        <v>0.63920513004835056</v>
      </c>
      <c r="U176" s="24">
        <v>0.65096886113302199</v>
      </c>
      <c r="V176" s="24">
        <v>0.66393897534719037</v>
      </c>
      <c r="W176" s="24">
        <v>0.67823609601410095</v>
      </c>
      <c r="X176" s="24">
        <v>0.69398305764149537</v>
      </c>
      <c r="Y176" s="24">
        <v>0.71131192454576264</v>
      </c>
      <c r="Z176" s="24">
        <v>0.73035801613071616</v>
      </c>
      <c r="AA176" s="24">
        <v>0.75126244007430376</v>
      </c>
      <c r="AB176" s="24">
        <v>0.77417382018651115</v>
      </c>
      <c r="AC176" s="24">
        <v>0.79924301947516219</v>
      </c>
      <c r="AD176" s="24">
        <v>0.82663029535967147</v>
      </c>
      <c r="AE176" s="24">
        <v>0.8564992057732308</v>
      </c>
      <c r="AF176" s="24">
        <v>0.88901870937830585</v>
      </c>
      <c r="AG176" s="24">
        <v>0.92436477748069057</v>
      </c>
      <c r="AH176" s="25">
        <v>0.96271601076393776</v>
      </c>
    </row>
    <row r="177" spans="1:34" x14ac:dyDescent="0.25">
      <c r="A177" s="23">
        <v>16</v>
      </c>
      <c r="B177" s="24">
        <v>0.44936773802512431</v>
      </c>
      <c r="C177" s="24">
        <v>0.45606533000562088</v>
      </c>
      <c r="D177" s="24">
        <v>0.46276413125304811</v>
      </c>
      <c r="E177" s="24">
        <v>0.46946432906565388</v>
      </c>
      <c r="F177" s="24">
        <v>0.47616914248806391</v>
      </c>
      <c r="G177" s="24">
        <v>0.48288772052974671</v>
      </c>
      <c r="H177" s="24">
        <v>0.48963691261565728</v>
      </c>
      <c r="I177" s="24">
        <v>0.49643577811815198</v>
      </c>
      <c r="J177" s="24">
        <v>0.50331254599764907</v>
      </c>
      <c r="K177" s="24">
        <v>0.510298681012466</v>
      </c>
      <c r="L177" s="24">
        <v>0.51743147417846824</v>
      </c>
      <c r="M177" s="24">
        <v>0.52475578200519568</v>
      </c>
      <c r="N177" s="24">
        <v>0.53231867009736833</v>
      </c>
      <c r="O177" s="24">
        <v>0.54017641780953374</v>
      </c>
      <c r="P177" s="24">
        <v>0.54838855496110217</v>
      </c>
      <c r="Q177" s="24">
        <v>0.55702043004049451</v>
      </c>
      <c r="R177" s="24">
        <v>0.56614494715747943</v>
      </c>
      <c r="S177" s="24">
        <v>0.57583721959947787</v>
      </c>
      <c r="T177" s="24">
        <v>0.58618157841844254</v>
      </c>
      <c r="U177" s="24">
        <v>0.59726560641715654</v>
      </c>
      <c r="V177" s="24">
        <v>0.60918270253518858</v>
      </c>
      <c r="W177" s="24">
        <v>0.62203381804268032</v>
      </c>
      <c r="X177" s="24">
        <v>0.63592211539427013</v>
      </c>
      <c r="Y177" s="24">
        <v>0.65095998685324252</v>
      </c>
      <c r="Z177" s="24">
        <v>0.66726307977030686</v>
      </c>
      <c r="AA177" s="24">
        <v>0.68495282977030736</v>
      </c>
      <c r="AB177" s="24">
        <v>0.70415818861012813</v>
      </c>
      <c r="AC177" s="24">
        <v>0.72501034724448932</v>
      </c>
      <c r="AD177" s="24">
        <v>0.74764989103970148</v>
      </c>
      <c r="AE177" s="24">
        <v>0.77222070587585001</v>
      </c>
      <c r="AF177" s="24">
        <v>0.79887207836229668</v>
      </c>
      <c r="AG177" s="24">
        <v>0.82776030775173426</v>
      </c>
      <c r="AH177" s="25">
        <v>0.85904432267461439</v>
      </c>
    </row>
    <row r="178" spans="1:34" x14ac:dyDescent="0.25">
      <c r="A178" s="23">
        <v>17</v>
      </c>
      <c r="B178" s="24">
        <v>0.36770445766647852</v>
      </c>
      <c r="C178" s="24">
        <v>0.37732097837616491</v>
      </c>
      <c r="D178" s="24">
        <v>0.38698840743035517</v>
      </c>
      <c r="E178" s="24">
        <v>0.39668726007419403</v>
      </c>
      <c r="F178" s="24">
        <v>0.40640108329920338</v>
      </c>
      <c r="G178" s="24">
        <v>0.41611935406174888</v>
      </c>
      <c r="H178" s="24">
        <v>0.42583924973368292</v>
      </c>
      <c r="I178" s="24">
        <v>0.43556015763425843</v>
      </c>
      <c r="J178" s="24">
        <v>0.44529063467079028</v>
      </c>
      <c r="K178" s="24">
        <v>0.4550424735484917</v>
      </c>
      <c r="L178" s="24">
        <v>0.46483329323012362</v>
      </c>
      <c r="M178" s="24">
        <v>0.47468827817212228</v>
      </c>
      <c r="N178" s="24">
        <v>0.48463482192610358</v>
      </c>
      <c r="O178" s="24">
        <v>0.49470953179351163</v>
      </c>
      <c r="P178" s="24">
        <v>0.50495226554065153</v>
      </c>
      <c r="Q178" s="24">
        <v>0.5154086996028413</v>
      </c>
      <c r="R178" s="24">
        <v>0.52613206603674645</v>
      </c>
      <c r="S178" s="24">
        <v>0.53717780607668542</v>
      </c>
      <c r="T178" s="24">
        <v>0.5486105787215072</v>
      </c>
      <c r="U178" s="24">
        <v>0.56049829472089074</v>
      </c>
      <c r="V178" s="24">
        <v>0.57291468096130016</v>
      </c>
      <c r="W178" s="24">
        <v>0.58594101665977427</v>
      </c>
      <c r="X178" s="24">
        <v>0.59966079221784785</v>
      </c>
      <c r="Y178" s="24">
        <v>0.6141667278457027</v>
      </c>
      <c r="Z178" s="24">
        <v>0.62955479884094512</v>
      </c>
      <c r="AA178" s="24">
        <v>0.64592676877531574</v>
      </c>
      <c r="AB178" s="24">
        <v>0.66339191735259351</v>
      </c>
      <c r="AC178" s="24">
        <v>0.68206176347439473</v>
      </c>
      <c r="AD178" s="24">
        <v>0.70205722045392482</v>
      </c>
      <c r="AE178" s="24">
        <v>0.72350250211816469</v>
      </c>
      <c r="AF178" s="24">
        <v>0.74652722302337327</v>
      </c>
      <c r="AG178" s="24">
        <v>0.77126801036914061</v>
      </c>
      <c r="AH178" s="25">
        <v>0.79786412073281621</v>
      </c>
    </row>
    <row r="179" spans="1:34" x14ac:dyDescent="0.25">
      <c r="A179" s="23">
        <v>18</v>
      </c>
      <c r="B179" s="24">
        <v>0.28661805772367382</v>
      </c>
      <c r="C179" s="24">
        <v>0.29896661518038542</v>
      </c>
      <c r="D179" s="24">
        <v>0.31148469719106497</v>
      </c>
      <c r="E179" s="24">
        <v>0.32413314694775258</v>
      </c>
      <c r="F179" s="24">
        <v>0.33687583938886512</v>
      </c>
      <c r="G179" s="24">
        <v>0.3496825794176634</v>
      </c>
      <c r="H179" s="24">
        <v>0.36253087235289738</v>
      </c>
      <c r="I179" s="24">
        <v>0.37540043346071728</v>
      </c>
      <c r="J179" s="24">
        <v>0.38828014759533253</v>
      </c>
      <c r="K179" s="24">
        <v>0.40116213540885082</v>
      </c>
      <c r="L179" s="24">
        <v>0.41404434381092969</v>
      </c>
      <c r="M179" s="24">
        <v>0.42693228520490539</v>
      </c>
      <c r="N179" s="24">
        <v>0.43983368108929299</v>
      </c>
      <c r="O179" s="24">
        <v>0.45276546671243062</v>
      </c>
      <c r="P179" s="24">
        <v>0.46574782778751761</v>
      </c>
      <c r="Q179" s="24">
        <v>0.47880676869676669</v>
      </c>
      <c r="R179" s="24">
        <v>0.49197584944374279</v>
      </c>
      <c r="S179" s="24">
        <v>0.50529083920966222</v>
      </c>
      <c r="T179" s="24">
        <v>0.51879672494026885</v>
      </c>
      <c r="U179" s="24">
        <v>0.53254174533213572</v>
      </c>
      <c r="V179" s="24">
        <v>0.54657995521862313</v>
      </c>
      <c r="W179" s="24">
        <v>0.56097296176366784</v>
      </c>
      <c r="X179" s="24">
        <v>0.57578458331570281</v>
      </c>
      <c r="Y179" s="24">
        <v>0.59108786803180458</v>
      </c>
      <c r="Z179" s="24">
        <v>0.60695911915647194</v>
      </c>
      <c r="AA179" s="24">
        <v>0.62348042820834215</v>
      </c>
      <c r="AB179" s="24">
        <v>0.64074140283809422</v>
      </c>
      <c r="AC179" s="24">
        <v>0.65883388989424352</v>
      </c>
      <c r="AD179" s="24">
        <v>0.67785913063689096</v>
      </c>
      <c r="AE179" s="24">
        <v>0.69792166683991064</v>
      </c>
      <c r="AF179" s="24">
        <v>0.71913144100645743</v>
      </c>
      <c r="AG179" s="24">
        <v>0.74160540828301813</v>
      </c>
      <c r="AH179" s="25">
        <v>0.76546315319383917</v>
      </c>
    </row>
    <row r="180" spans="1:34" x14ac:dyDescent="0.25">
      <c r="A180" s="23">
        <v>19</v>
      </c>
      <c r="B180" s="24">
        <v>0.20882918501428199</v>
      </c>
      <c r="C180" s="24">
        <v>0.2232931125410389</v>
      </c>
      <c r="D180" s="24">
        <v>0.23811409796311461</v>
      </c>
      <c r="E180" s="24">
        <v>0.2532333124194458</v>
      </c>
      <c r="F180" s="24">
        <v>0.2685949587953449</v>
      </c>
      <c r="G180" s="24">
        <v>0.28414916994096878</v>
      </c>
      <c r="H180" s="24">
        <v>0.29985377912196243</v>
      </c>
      <c r="I180" s="24">
        <v>0.31566882955137132</v>
      </c>
      <c r="J180" s="24">
        <v>0.3315635340303027</v>
      </c>
      <c r="K180" s="24">
        <v>0.34751034115776153</v>
      </c>
      <c r="L180" s="24">
        <v>0.36348752579030158</v>
      </c>
      <c r="M180" s="24">
        <v>0.37948092827815327</v>
      </c>
      <c r="N180" s="24">
        <v>0.39547859806672653</v>
      </c>
      <c r="O180" s="24">
        <v>0.41147779835126003</v>
      </c>
      <c r="P180" s="24">
        <v>0.42747904279185572</v>
      </c>
      <c r="Q180" s="24">
        <v>0.44348866371762202</v>
      </c>
      <c r="R180" s="24">
        <v>0.45952054907901041</v>
      </c>
      <c r="S180" s="24">
        <v>0.47559079600412602</v>
      </c>
      <c r="T180" s="24">
        <v>0.4917247193856143</v>
      </c>
      <c r="U180" s="24">
        <v>0.50795088586695381</v>
      </c>
      <c r="V180" s="24">
        <v>0.52430367822840374</v>
      </c>
      <c r="W180" s="24">
        <v>0.54082503158079143</v>
      </c>
      <c r="X180" s="24">
        <v>0.55755909221944056</v>
      </c>
      <c r="Y180" s="24">
        <v>0.57455923624832816</v>
      </c>
      <c r="Z180" s="24">
        <v>0.59188209485885634</v>
      </c>
      <c r="AA180" s="24">
        <v>0.60959008751655863</v>
      </c>
      <c r="AB180" s="24">
        <v>0.6277531498190021</v>
      </c>
      <c r="AC180" s="24">
        <v>0.64644345656159097</v>
      </c>
      <c r="AD180" s="24">
        <v>0.66574257695132655</v>
      </c>
      <c r="AE180" s="24">
        <v>0.68573538070898643</v>
      </c>
      <c r="AF180" s="24">
        <v>0.70651213828462511</v>
      </c>
      <c r="AG180" s="24">
        <v>0.72817013277162468</v>
      </c>
      <c r="AH180" s="25">
        <v>0.75080927664112607</v>
      </c>
    </row>
    <row r="181" spans="1:34" x14ac:dyDescent="0.25">
      <c r="A181" s="26">
        <v>20</v>
      </c>
      <c r="B181" s="27">
        <v>0.1397385946841628</v>
      </c>
      <c r="C181" s="27">
        <v>0.15527145090917341</v>
      </c>
      <c r="D181" s="27">
        <v>0.17141781550273799</v>
      </c>
      <c r="E181" s="27">
        <v>0.18809918755068991</v>
      </c>
      <c r="F181" s="27">
        <v>0.2052400978852387</v>
      </c>
      <c r="G181" s="27">
        <v>0.2227710073034383</v>
      </c>
      <c r="H181" s="27">
        <v>0.24063007701782979</v>
      </c>
      <c r="I181" s="27">
        <v>0.25875767818835549</v>
      </c>
      <c r="J181" s="27">
        <v>0.27710335156302002</v>
      </c>
      <c r="K181" s="27">
        <v>0.29561987368772558</v>
      </c>
      <c r="L181" s="27">
        <v>0.31426584736592322</v>
      </c>
      <c r="M181" s="27">
        <v>0.33300744089473749</v>
      </c>
      <c r="N181" s="27">
        <v>0.35181303166647371</v>
      </c>
      <c r="O181" s="27">
        <v>0.37066021082326478</v>
      </c>
      <c r="P181" s="27">
        <v>0.38952981997210628</v>
      </c>
      <c r="Q181" s="27">
        <v>0.40840851938900369</v>
      </c>
      <c r="R181" s="27">
        <v>0.42729052497130843</v>
      </c>
      <c r="S181" s="27">
        <v>0.44617226179402503</v>
      </c>
      <c r="T181" s="27">
        <v>0.46505937269669517</v>
      </c>
      <c r="U181" s="27">
        <v>0.48396075226969298</v>
      </c>
      <c r="V181" s="27">
        <v>0.50289111124017261</v>
      </c>
      <c r="W181" s="27">
        <v>0.52187271266585722</v>
      </c>
      <c r="X181" s="27">
        <v>0.54093003078896618</v>
      </c>
      <c r="Y181" s="27">
        <v>0.56009676966037192</v>
      </c>
      <c r="Z181" s="27">
        <v>0.57940988841837238</v>
      </c>
      <c r="AA181" s="27">
        <v>0.59891213447539826</v>
      </c>
      <c r="AB181" s="27">
        <v>0.61865377137591582</v>
      </c>
      <c r="AC181" s="27">
        <v>0.63868730186222822</v>
      </c>
      <c r="AD181" s="27">
        <v>0.65907462308823095</v>
      </c>
      <c r="AE181" s="27">
        <v>0.67988093272159589</v>
      </c>
      <c r="AF181" s="27">
        <v>0.70117682915927237</v>
      </c>
      <c r="AG181" s="27">
        <v>0.72303992344154044</v>
      </c>
      <c r="AH181" s="28">
        <v>0.74555045598643876</v>
      </c>
    </row>
    <row r="184" spans="1:34" ht="28.9" customHeight="1" x14ac:dyDescent="0.5">
      <c r="A184" s="1" t="s">
        <v>20</v>
      </c>
      <c r="B184" s="1"/>
    </row>
    <row r="185" spans="1:34" x14ac:dyDescent="0.25">
      <c r="A185" s="17" t="s">
        <v>12</v>
      </c>
      <c r="B185" s="18" t="s">
        <v>13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14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4.8452993328748972</v>
      </c>
      <c r="C187" s="24">
        <v>4.9197956213613274</v>
      </c>
      <c r="D187" s="24">
        <v>4.9959510625209447</v>
      </c>
      <c r="E187" s="24">
        <v>5.0737996051956147</v>
      </c>
      <c r="F187" s="24">
        <v>5.1533754903191911</v>
      </c>
      <c r="G187" s="24">
        <v>5.234714127193504</v>
      </c>
      <c r="H187" s="24">
        <v>5.3178512172123753</v>
      </c>
      <c r="I187" s="24">
        <v>5.4028224617696274</v>
      </c>
      <c r="J187" s="24">
        <v>5.4896635622590786</v>
      </c>
      <c r="K187" s="24">
        <v>5.5784105122938188</v>
      </c>
      <c r="L187" s="24">
        <v>5.6691004743640008</v>
      </c>
      <c r="M187" s="24">
        <v>5.7617709031790429</v>
      </c>
      <c r="N187" s="24">
        <v>5.8564592534483664</v>
      </c>
      <c r="O187" s="24">
        <v>5.9532029798813886</v>
      </c>
      <c r="P187" s="24">
        <v>6.0520398294067954</v>
      </c>
      <c r="Q187" s="24">
        <v>6.1530087178303363</v>
      </c>
      <c r="R187" s="25">
        <v>6.2561488531770264</v>
      </c>
    </row>
    <row r="188" spans="1:34" x14ac:dyDescent="0.25">
      <c r="A188" s="23">
        <v>5</v>
      </c>
      <c r="B188" s="24">
        <v>4.2967727831304083</v>
      </c>
      <c r="C188" s="24">
        <v>4.3625344463136546</v>
      </c>
      <c r="D188" s="24">
        <v>4.4298378755569203</v>
      </c>
      <c r="E188" s="24">
        <v>4.4987157901987498</v>
      </c>
      <c r="F188" s="24">
        <v>4.5692012016696797</v>
      </c>
      <c r="G188" s="24">
        <v>4.6413282897682198</v>
      </c>
      <c r="H188" s="24">
        <v>4.7151315263848739</v>
      </c>
      <c r="I188" s="24">
        <v>4.790645383410145</v>
      </c>
      <c r="J188" s="24">
        <v>4.8679043327345344</v>
      </c>
      <c r="K188" s="24">
        <v>4.9469431384678106</v>
      </c>
      <c r="L188" s="24">
        <v>5.0277977335968096</v>
      </c>
      <c r="M188" s="24">
        <v>5.1105043433276327</v>
      </c>
      <c r="N188" s="24">
        <v>5.1950991928663761</v>
      </c>
      <c r="O188" s="24">
        <v>5.2816185074191404</v>
      </c>
      <c r="P188" s="24">
        <v>5.3700988044112936</v>
      </c>
      <c r="Q188" s="24">
        <v>5.4605777701452656</v>
      </c>
      <c r="R188" s="25">
        <v>5.5530933831427536</v>
      </c>
    </row>
    <row r="189" spans="1:34" x14ac:dyDescent="0.25">
      <c r="A189" s="23">
        <v>5.5</v>
      </c>
      <c r="B189" s="24">
        <v>3.8050889439991362</v>
      </c>
      <c r="C189" s="24">
        <v>3.862817829321544</v>
      </c>
      <c r="D189" s="24">
        <v>3.9219754014115482</v>
      </c>
      <c r="E189" s="24">
        <v>3.9825931501043699</v>
      </c>
      <c r="F189" s="24">
        <v>4.0447028573272279</v>
      </c>
      <c r="G189" s="24">
        <v>4.1083374733753146</v>
      </c>
      <c r="H189" s="24">
        <v>4.1735302406358148</v>
      </c>
      <c r="I189" s="24">
        <v>4.2403144014959109</v>
      </c>
      <c r="J189" s="24">
        <v>4.3087231983427872</v>
      </c>
      <c r="K189" s="24">
        <v>4.3787901657828927</v>
      </c>
      <c r="L189" s="24">
        <v>4.4505500072997437</v>
      </c>
      <c r="M189" s="24">
        <v>4.5240377185961202</v>
      </c>
      <c r="N189" s="24">
        <v>4.5992882953748042</v>
      </c>
      <c r="O189" s="24">
        <v>4.6763367333385766</v>
      </c>
      <c r="P189" s="24">
        <v>4.7552183204094831</v>
      </c>
      <c r="Q189" s="24">
        <v>4.8359695133866341</v>
      </c>
      <c r="R189" s="25">
        <v>4.9186270612884124</v>
      </c>
    </row>
    <row r="190" spans="1:34" x14ac:dyDescent="0.25">
      <c r="A190" s="23">
        <v>6</v>
      </c>
      <c r="B190" s="24">
        <v>3.365968250821922</v>
      </c>
      <c r="C190" s="24">
        <v>3.416339344807414</v>
      </c>
      <c r="D190" s="24">
        <v>3.4680303535888179</v>
      </c>
      <c r="E190" s="24">
        <v>3.5210715374980399</v>
      </c>
      <c r="F190" s="24">
        <v>3.5754934489589791</v>
      </c>
      <c r="G190" s="24">
        <v>3.631327808763507</v>
      </c>
      <c r="H190" s="24">
        <v>3.6886066297954891</v>
      </c>
      <c r="I190" s="24">
        <v>3.7473619249387911</v>
      </c>
      <c r="J190" s="24">
        <v>3.807625707077277</v>
      </c>
      <c r="K190" s="24">
        <v>3.869430281314076</v>
      </c>
      <c r="L190" s="24">
        <v>3.932809121629385</v>
      </c>
      <c r="M190" s="24">
        <v>3.9977959942226691</v>
      </c>
      <c r="N190" s="24">
        <v>4.0644246652933864</v>
      </c>
      <c r="O190" s="24">
        <v>4.1327289010410011</v>
      </c>
      <c r="P190" s="24">
        <v>4.2027427598842388</v>
      </c>
      <c r="Q190" s="24">
        <v>4.2745014691188956</v>
      </c>
      <c r="R190" s="25">
        <v>4.3480405482600304</v>
      </c>
    </row>
    <row r="191" spans="1:34" x14ac:dyDescent="0.25">
      <c r="A191" s="23">
        <v>6.5</v>
      </c>
      <c r="B191" s="24">
        <v>2.9752986457101351</v>
      </c>
      <c r="C191" s="24">
        <v>3.0189600739642048</v>
      </c>
      <c r="D191" s="24">
        <v>3.0638369523632489</v>
      </c>
      <c r="E191" s="24">
        <v>3.109958311735852</v>
      </c>
      <c r="F191" s="24">
        <v>3.157353475002596</v>
      </c>
      <c r="G191" s="24">
        <v>3.2060529334520318</v>
      </c>
      <c r="H191" s="24">
        <v>3.256087470464708</v>
      </c>
      <c r="I191" s="24">
        <v>3.307487869421168</v>
      </c>
      <c r="J191" s="24">
        <v>3.3602849137019581</v>
      </c>
      <c r="K191" s="24">
        <v>3.4145096789068909</v>
      </c>
      <c r="L191" s="24">
        <v>3.4701944095128421</v>
      </c>
      <c r="M191" s="24">
        <v>3.527371642215956</v>
      </c>
      <c r="N191" s="24">
        <v>3.5860739137123749</v>
      </c>
      <c r="O191" s="24">
        <v>3.6463337606982429</v>
      </c>
      <c r="P191" s="24">
        <v>3.7081840120889691</v>
      </c>
      <c r="Q191" s="24">
        <v>3.7716586656770259</v>
      </c>
      <c r="R191" s="25">
        <v>3.8367920114741558</v>
      </c>
    </row>
    <row r="192" spans="1:34" x14ac:dyDescent="0.25">
      <c r="A192" s="23">
        <v>7</v>
      </c>
      <c r="B192" s="24">
        <v>2.629135577545644</v>
      </c>
      <c r="C192" s="24">
        <v>2.6667086047553652</v>
      </c>
      <c r="D192" s="24">
        <v>2.705396924779861</v>
      </c>
      <c r="E192" s="24">
        <v>2.745228338944401</v>
      </c>
      <c r="F192" s="24">
        <v>2.7862309406662469</v>
      </c>
      <c r="G192" s="24">
        <v>2.8284339917306318</v>
      </c>
      <c r="H192" s="24">
        <v>2.8718670460147839</v>
      </c>
      <c r="I192" s="24">
        <v>2.91655965739593</v>
      </c>
      <c r="J192" s="24">
        <v>2.9625413797512961</v>
      </c>
      <c r="K192" s="24">
        <v>3.009842059177374</v>
      </c>
      <c r="L192" s="24">
        <v>3.058492710647724</v>
      </c>
      <c r="M192" s="24">
        <v>3.1085246413551699</v>
      </c>
      <c r="N192" s="24">
        <v>3.159969158492534</v>
      </c>
      <c r="O192" s="24">
        <v>3.212857569252642</v>
      </c>
      <c r="P192" s="24">
        <v>3.2672214730475821</v>
      </c>
      <c r="Q192" s="24">
        <v>3.3230936381665108</v>
      </c>
      <c r="R192" s="25">
        <v>3.3805071251178509</v>
      </c>
    </row>
    <row r="193" spans="1:18" x14ac:dyDescent="0.25">
      <c r="A193" s="23">
        <v>7.5</v>
      </c>
      <c r="B193" s="24">
        <v>2.3237020019808399</v>
      </c>
      <c r="C193" s="24">
        <v>2.355781031914852</v>
      </c>
      <c r="D193" s="24">
        <v>2.388879504654188</v>
      </c>
      <c r="E193" s="24">
        <v>2.423023992020795</v>
      </c>
      <c r="F193" s="24">
        <v>2.4582413579286162</v>
      </c>
      <c r="G193" s="24">
        <v>2.494559634659566</v>
      </c>
      <c r="H193" s="24">
        <v>2.5320071465875529</v>
      </c>
      <c r="I193" s="24">
        <v>2.570612218086485</v>
      </c>
      <c r="J193" s="24">
        <v>2.61040317353027</v>
      </c>
      <c r="K193" s="24">
        <v>2.651408629512082</v>
      </c>
      <c r="L193" s="24">
        <v>2.6936583715021598</v>
      </c>
      <c r="M193" s="24">
        <v>2.7371824771900082</v>
      </c>
      <c r="N193" s="24">
        <v>2.7820110242651328</v>
      </c>
      <c r="O193" s="24">
        <v>2.828174090417038</v>
      </c>
      <c r="P193" s="24">
        <v>2.875702045554497</v>
      </c>
      <c r="Q193" s="24">
        <v>2.924626428463343</v>
      </c>
      <c r="R193" s="25">
        <v>2.9749790701486809</v>
      </c>
    </row>
    <row r="194" spans="1:18" x14ac:dyDescent="0.25">
      <c r="A194" s="23">
        <v>8</v>
      </c>
      <c r="B194" s="24">
        <v>2.0553883814386271</v>
      </c>
      <c r="C194" s="24">
        <v>2.082540956947148</v>
      </c>
      <c r="D194" s="24">
        <v>2.110621432572283</v>
      </c>
      <c r="E194" s="24">
        <v>2.1396551506326591</v>
      </c>
      <c r="F194" s="24">
        <v>2.1696677455389008</v>
      </c>
      <c r="G194" s="24">
        <v>2.2006860200696039</v>
      </c>
      <c r="H194" s="24">
        <v>2.232737069095359</v>
      </c>
      <c r="I194" s="24">
        <v>2.2658479874867541</v>
      </c>
      <c r="J194" s="24">
        <v>2.3000458701143769</v>
      </c>
      <c r="K194" s="24">
        <v>2.3353581040680829</v>
      </c>
      <c r="L194" s="24">
        <v>2.3718132453147929</v>
      </c>
      <c r="M194" s="24">
        <v>2.4094401420406921</v>
      </c>
      <c r="N194" s="24">
        <v>2.448267642431968</v>
      </c>
      <c r="O194" s="24">
        <v>2.488324594674804</v>
      </c>
      <c r="P194" s="24">
        <v>2.529640139174655</v>
      </c>
      <c r="Q194" s="24">
        <v>2.5722445852140372</v>
      </c>
      <c r="R194" s="25">
        <v>2.6161685342947338</v>
      </c>
    </row>
    <row r="195" spans="1:18" x14ac:dyDescent="0.25">
      <c r="A195" s="23">
        <v>8.5</v>
      </c>
      <c r="B195" s="24">
        <v>1.8207526851124129</v>
      </c>
      <c r="C195" s="24">
        <v>1.843519488127237</v>
      </c>
      <c r="D195" s="24">
        <v>1.8671269558907051</v>
      </c>
      <c r="E195" s="24">
        <v>1.8915992012181291</v>
      </c>
      <c r="F195" s="24">
        <v>1.916960629016812</v>
      </c>
      <c r="G195" s="24">
        <v>1.9432368125620341</v>
      </c>
      <c r="H195" s="24">
        <v>1.970453617221062</v>
      </c>
      <c r="I195" s="24">
        <v>1.998636908361167</v>
      </c>
      <c r="J195" s="24">
        <v>2.027812551349621</v>
      </c>
      <c r="K195" s="24">
        <v>2.0580067037729561</v>
      </c>
      <c r="L195" s="24">
        <v>2.089246692094775</v>
      </c>
      <c r="M195" s="24">
        <v>2.1215601349979472</v>
      </c>
      <c r="N195" s="24">
        <v>2.154974651165336</v>
      </c>
      <c r="O195" s="24">
        <v>2.1895178592798108</v>
      </c>
      <c r="P195" s="24">
        <v>2.2252176702435031</v>
      </c>
      <c r="Q195" s="24">
        <v>2.2621031638356142</v>
      </c>
      <c r="R195" s="25">
        <v>2.3002037120546048</v>
      </c>
    </row>
    <row r="196" spans="1:18" x14ac:dyDescent="0.25">
      <c r="A196" s="23">
        <v>9</v>
      </c>
      <c r="B196" s="24">
        <v>1.6165203889661319</v>
      </c>
      <c r="C196" s="24">
        <v>1.635415240500623</v>
      </c>
      <c r="D196" s="24">
        <v>1.6550678287365339</v>
      </c>
      <c r="E196" s="24">
        <v>1.6755010369858561</v>
      </c>
      <c r="F196" s="24">
        <v>1.6967380406525761</v>
      </c>
      <c r="G196" s="24">
        <v>1.7188031835086519</v>
      </c>
      <c r="H196" s="24">
        <v>1.741721101418034</v>
      </c>
      <c r="I196" s="24">
        <v>1.765516430244674</v>
      </c>
      <c r="J196" s="24">
        <v>1.790213805852523</v>
      </c>
      <c r="K196" s="24">
        <v>1.8158381563247969</v>
      </c>
      <c r="L196" s="24">
        <v>1.842415578621778</v>
      </c>
      <c r="M196" s="24">
        <v>1.8699724619230149</v>
      </c>
      <c r="N196" s="24">
        <v>1.8985351954080569</v>
      </c>
      <c r="O196" s="24">
        <v>1.92813016825645</v>
      </c>
      <c r="P196" s="24">
        <v>1.9587840618670109</v>
      </c>
      <c r="Q196" s="24">
        <v>1.990524726515617</v>
      </c>
      <c r="R196" s="25">
        <v>2.0233803046974139</v>
      </c>
    </row>
    <row r="197" spans="1:18" x14ac:dyDescent="0.25">
      <c r="A197" s="23">
        <v>9.5</v>
      </c>
      <c r="B197" s="24">
        <v>1.4395844757342191</v>
      </c>
      <c r="C197" s="24">
        <v>1.4550943358833159</v>
      </c>
      <c r="D197" s="24">
        <v>1.4712833120073501</v>
      </c>
      <c r="E197" s="24">
        <v>1.4881730579149961</v>
      </c>
      <c r="F197" s="24">
        <v>1.505785519506921</v>
      </c>
      <c r="G197" s="24">
        <v>1.5241438110517611</v>
      </c>
      <c r="H197" s="24">
        <v>1.5432713389101529</v>
      </c>
      <c r="I197" s="24">
        <v>1.5631915094427249</v>
      </c>
      <c r="J197" s="24">
        <v>1.5839277290101099</v>
      </c>
      <c r="K197" s="24">
        <v>1.605503696192206</v>
      </c>
      <c r="L197" s="24">
        <v>1.6279442784459759</v>
      </c>
      <c r="M197" s="24">
        <v>1.65127463544765</v>
      </c>
      <c r="N197" s="24">
        <v>1.6755199268734571</v>
      </c>
      <c r="O197" s="24">
        <v>1.7007053123996241</v>
      </c>
      <c r="P197" s="24">
        <v>1.726856243921649</v>
      </c>
      <c r="Q197" s="24">
        <v>1.7539993422120921</v>
      </c>
      <c r="R197" s="25">
        <v>1.782161520262779</v>
      </c>
    </row>
    <row r="198" spans="1:18" x14ac:dyDescent="0.25">
      <c r="A198" s="23">
        <v>10</v>
      </c>
      <c r="B198" s="24">
        <v>1.2870054349216331</v>
      </c>
      <c r="C198" s="24">
        <v>1.2995904028618499</v>
      </c>
      <c r="D198" s="24">
        <v>1.312780173371265</v>
      </c>
      <c r="E198" s="24">
        <v>1.3265951707552339</v>
      </c>
      <c r="F198" s="24">
        <v>1.341056111411105</v>
      </c>
      <c r="G198" s="24">
        <v>1.3561848801041969</v>
      </c>
      <c r="H198" s="24">
        <v>1.3720036536918241</v>
      </c>
      <c r="I198" s="24">
        <v>1.388534609031298</v>
      </c>
      <c r="J198" s="24">
        <v>1.4057999229799329</v>
      </c>
      <c r="K198" s="24">
        <v>1.423822064614308</v>
      </c>
      <c r="L198" s="24">
        <v>1.4426246718880671</v>
      </c>
      <c r="M198" s="24">
        <v>1.46223167497412</v>
      </c>
      <c r="N198" s="24">
        <v>1.4826670040453771</v>
      </c>
      <c r="O198" s="24">
        <v>1.5039545892747479</v>
      </c>
      <c r="P198" s="24">
        <v>1.52611865305441</v>
      </c>
      <c r="Q198" s="24">
        <v>1.5491845866536049</v>
      </c>
      <c r="R198" s="25">
        <v>1.5731780735608389</v>
      </c>
    </row>
    <row r="199" spans="1:18" x14ac:dyDescent="0.25">
      <c r="A199" s="23">
        <v>10.5</v>
      </c>
      <c r="B199" s="24">
        <v>1.1560112628038399</v>
      </c>
      <c r="C199" s="24">
        <v>1.1661045767932621</v>
      </c>
      <c r="D199" s="24">
        <v>1.176732687266888</v>
      </c>
      <c r="E199" s="24">
        <v>1.187914789026753</v>
      </c>
      <c r="F199" s="24">
        <v>1.1996703689668859</v>
      </c>
      <c r="G199" s="24">
        <v>1.212020082349289</v>
      </c>
      <c r="H199" s="24">
        <v>1.224984876527955</v>
      </c>
      <c r="I199" s="24">
        <v>1.238585698856878</v>
      </c>
      <c r="J199" s="24">
        <v>1.2528434966900519</v>
      </c>
      <c r="K199" s="24">
        <v>1.2677795096007369</v>
      </c>
      <c r="L199" s="24">
        <v>1.2834161460392579</v>
      </c>
      <c r="M199" s="24">
        <v>1.299776106675206</v>
      </c>
      <c r="N199" s="24">
        <v>1.316882092178173</v>
      </c>
      <c r="O199" s="24">
        <v>1.3347568032177499</v>
      </c>
      <c r="P199" s="24">
        <v>1.3534232326827951</v>
      </c>
      <c r="Q199" s="24">
        <v>1.3729055423392289</v>
      </c>
      <c r="R199" s="25">
        <v>1.393228186172242</v>
      </c>
    </row>
    <row r="200" spans="1:18" x14ac:dyDescent="0.25">
      <c r="A200" s="23">
        <v>11</v>
      </c>
      <c r="B200" s="24">
        <v>1.0439974624268189</v>
      </c>
      <c r="C200" s="24">
        <v>1.05200549980511</v>
      </c>
      <c r="D200" s="24">
        <v>1.060482634903352</v>
      </c>
      <c r="E200" s="24">
        <v>1.069446833020262</v>
      </c>
      <c r="F200" s="24">
        <v>1.078916351546549</v>
      </c>
      <c r="G200" s="24">
        <v>1.088910616240895</v>
      </c>
      <c r="H200" s="24">
        <v>1.0994493449539751</v>
      </c>
      <c r="I200" s="24">
        <v>1.1105522555364651</v>
      </c>
      <c r="J200" s="24">
        <v>1.1222390658390391</v>
      </c>
      <c r="K200" s="24">
        <v>1.1345297859316379</v>
      </c>
      <c r="L200" s="24">
        <v>1.1474455947612701</v>
      </c>
      <c r="M200" s="24">
        <v>1.161007963494205</v>
      </c>
      <c r="N200" s="24">
        <v>1.1752383632967169</v>
      </c>
      <c r="O200" s="24">
        <v>1.190158265335078</v>
      </c>
      <c r="P200" s="24">
        <v>1.2057894329948251</v>
      </c>
      <c r="Q200" s="24">
        <v>1.2221547985385639</v>
      </c>
      <c r="R200" s="25">
        <v>1.239277586448162</v>
      </c>
    </row>
    <row r="201" spans="1:18" x14ac:dyDescent="0.25">
      <c r="A201" s="23">
        <v>11.5</v>
      </c>
      <c r="B201" s="24">
        <v>0.94852704360706674</v>
      </c>
      <c r="C201" s="24">
        <v>0.95482932079546057</v>
      </c>
      <c r="D201" s="24">
        <v>0.96153930426029555</v>
      </c>
      <c r="E201" s="24">
        <v>0.9686737297969692</v>
      </c>
      <c r="F201" s="24">
        <v>0.97624962529287229</v>
      </c>
      <c r="G201" s="24">
        <v>0.9842851870033682</v>
      </c>
      <c r="H201" s="24">
        <v>0.99279890327581299</v>
      </c>
      <c r="I201" s="24">
        <v>1.001809262457563</v>
      </c>
      <c r="J201" s="24">
        <v>1.011334752895974</v>
      </c>
      <c r="K201" s="24">
        <v>1.021394155157668</v>
      </c>
      <c r="L201" s="24">
        <v>1.0320074186863331</v>
      </c>
      <c r="M201" s="24">
        <v>1.043194785144921</v>
      </c>
      <c r="N201" s="24">
        <v>1.0549764961963859</v>
      </c>
      <c r="O201" s="24">
        <v>1.067372793503681</v>
      </c>
      <c r="P201" s="24">
        <v>1.0804042109490259</v>
      </c>
      <c r="Q201" s="24">
        <v>1.094092451291703</v>
      </c>
      <c r="R201" s="25">
        <v>1.1084595095102661</v>
      </c>
    </row>
    <row r="202" spans="1:18" x14ac:dyDescent="0.25">
      <c r="A202" s="23">
        <v>12</v>
      </c>
      <c r="B202" s="24">
        <v>0.86733052293158741</v>
      </c>
      <c r="C202" s="24">
        <v>0.8722796954328943</v>
      </c>
      <c r="D202" s="24">
        <v>0.87757949008787495</v>
      </c>
      <c r="E202" s="24">
        <v>0.88324541318860894</v>
      </c>
      <c r="F202" s="24">
        <v>0.88929326311916768</v>
      </c>
      <c r="G202" s="24">
        <v>0.8957400066315957</v>
      </c>
      <c r="H202" s="24">
        <v>0.9026029025699297</v>
      </c>
      <c r="I202" s="24">
        <v>0.90989920977820693</v>
      </c>
      <c r="J202" s="24">
        <v>0.91764618710046486</v>
      </c>
      <c r="K202" s="24">
        <v>0.92586138560000542</v>
      </c>
      <c r="L202" s="24">
        <v>0.93456352521719788</v>
      </c>
      <c r="M202" s="24">
        <v>0.94377161811167609</v>
      </c>
      <c r="N202" s="24">
        <v>0.95350467644307457</v>
      </c>
      <c r="O202" s="24">
        <v>0.96378171237102783</v>
      </c>
      <c r="P202" s="24">
        <v>0.97462203027443584</v>
      </c>
      <c r="Q202" s="24">
        <v>0.98604610340926402</v>
      </c>
      <c r="R202" s="25">
        <v>0.99807469725074438</v>
      </c>
    </row>
    <row r="203" spans="1:18" x14ac:dyDescent="0.25">
      <c r="A203" s="23">
        <v>12.5</v>
      </c>
      <c r="B203" s="24">
        <v>0.79830592375789755</v>
      </c>
      <c r="C203" s="24">
        <v>0.80222778615650003</v>
      </c>
      <c r="D203" s="24">
        <v>0.80644749390675308</v>
      </c>
      <c r="E203" s="24">
        <v>0.81097932379741644</v>
      </c>
      <c r="F203" s="24">
        <v>0.81583784470924325</v>
      </c>
      <c r="G203" s="24">
        <v>0.82103879389095846</v>
      </c>
      <c r="H203" s="24">
        <v>0.82659820068328016</v>
      </c>
      <c r="I203" s="24">
        <v>0.83253209442692655</v>
      </c>
      <c r="J203" s="24">
        <v>0.83885650446261528</v>
      </c>
      <c r="K203" s="24">
        <v>0.84558775235033101</v>
      </c>
      <c r="L203" s="24">
        <v>0.85274332852712253</v>
      </c>
      <c r="M203" s="24">
        <v>0.86034101564930521</v>
      </c>
      <c r="N203" s="24">
        <v>0.86839859637319461</v>
      </c>
      <c r="O203" s="24">
        <v>0.87693385335510565</v>
      </c>
      <c r="P203" s="24">
        <v>0.88596486147061981</v>
      </c>
      <c r="Q203" s="24">
        <v>0.89551086447238371</v>
      </c>
      <c r="R203" s="25">
        <v>0.90559139833231006</v>
      </c>
    </row>
    <row r="204" spans="1:18" x14ac:dyDescent="0.25">
      <c r="A204" s="23">
        <v>13</v>
      </c>
      <c r="B204" s="24">
        <v>0.73951877621403905</v>
      </c>
      <c r="C204" s="24">
        <v>0.74271226217589581</v>
      </c>
      <c r="D204" s="24">
        <v>0.74615512400812189</v>
      </c>
      <c r="E204" s="24">
        <v>0.74986040899615847</v>
      </c>
      <c r="F204" s="24">
        <v>0.75384145651743917</v>
      </c>
      <c r="G204" s="24">
        <v>0.75811277431737012</v>
      </c>
      <c r="H204" s="24">
        <v>0.7626891622333507</v>
      </c>
      <c r="I204" s="24">
        <v>0.76758542010277975</v>
      </c>
      <c r="J204" s="24">
        <v>0.77281634776305674</v>
      </c>
      <c r="K204" s="24">
        <v>0.77839703727084641</v>
      </c>
      <c r="L204" s="24">
        <v>0.7843437495598794</v>
      </c>
      <c r="M204" s="24">
        <v>0.79067303778315223</v>
      </c>
      <c r="N204" s="24">
        <v>0.79740145509366089</v>
      </c>
      <c r="O204" s="24">
        <v>0.80454555464440203</v>
      </c>
      <c r="P204" s="24">
        <v>0.81212218180763829</v>
      </c>
      <c r="Q204" s="24">
        <v>0.82014935083269713</v>
      </c>
      <c r="R204" s="25">
        <v>0.82864536818817169</v>
      </c>
    </row>
    <row r="205" spans="1:18" x14ac:dyDescent="0.25">
      <c r="A205" s="23">
        <v>13.5</v>
      </c>
      <c r="B205" s="24">
        <v>0.68920211719854985</v>
      </c>
      <c r="C205" s="24">
        <v>0.69193929947119026</v>
      </c>
      <c r="D205" s="24">
        <v>0.69488169545366218</v>
      </c>
      <c r="E205" s="24">
        <v>0.69804112292808806</v>
      </c>
      <c r="F205" s="24">
        <v>0.70142969176858216</v>
      </c>
      <c r="G205" s="24">
        <v>0.70506068021723223</v>
      </c>
      <c r="H205" s="24">
        <v>0.70894765860811815</v>
      </c>
      <c r="I205" s="24">
        <v>0.71310419727532037</v>
      </c>
      <c r="J205" s="24">
        <v>0.71754386655291902</v>
      </c>
      <c r="K205" s="24">
        <v>0.72228052899426032</v>
      </c>
      <c r="L205" s="24">
        <v>0.7273292160297552</v>
      </c>
      <c r="M205" s="24">
        <v>0.73270525130908115</v>
      </c>
      <c r="N205" s="24">
        <v>0.738423958481915</v>
      </c>
      <c r="O205" s="24">
        <v>0.74450066119793434</v>
      </c>
      <c r="P205" s="24">
        <v>0.75095097532608179</v>
      </c>
      <c r="Q205" s="24">
        <v>0.75779168561236665</v>
      </c>
      <c r="R205" s="25">
        <v>0.76503986902206378</v>
      </c>
    </row>
    <row r="206" spans="1:18" x14ac:dyDescent="0.25">
      <c r="A206" s="23">
        <v>14</v>
      </c>
      <c r="B206" s="24">
        <v>0.64575649038049043</v>
      </c>
      <c r="C206" s="24">
        <v>0.64828258079302037</v>
      </c>
      <c r="D206" s="24">
        <v>0.65097403007558718</v>
      </c>
      <c r="E206" s="24">
        <v>0.65384142650699439</v>
      </c>
      <c r="F206" s="24">
        <v>0.65689565045803777</v>
      </c>
      <c r="G206" s="24">
        <v>0.66014875066748524</v>
      </c>
      <c r="H206" s="24">
        <v>0.66361306796609798</v>
      </c>
      <c r="I206" s="24">
        <v>0.66730094318463695</v>
      </c>
      <c r="J206" s="24">
        <v>0.67122471715386289</v>
      </c>
      <c r="K206" s="24">
        <v>0.67539702292380244</v>
      </c>
      <c r="L206" s="24">
        <v>0.67983166242154869</v>
      </c>
      <c r="M206" s="24">
        <v>0.68454272979345987</v>
      </c>
      <c r="N206" s="24">
        <v>0.68954431918589476</v>
      </c>
      <c r="O206" s="24">
        <v>0.69485052474521158</v>
      </c>
      <c r="P206" s="24">
        <v>0.7004757328370349</v>
      </c>
      <c r="Q206" s="24">
        <v>0.70643549870405453</v>
      </c>
      <c r="R206" s="25">
        <v>0.71274566980822629</v>
      </c>
    </row>
    <row r="207" spans="1:18" x14ac:dyDescent="0.25">
      <c r="A207" s="23">
        <v>14.5</v>
      </c>
      <c r="B207" s="24">
        <v>0.60774994619944112</v>
      </c>
      <c r="C207" s="24">
        <v>0.61028329566253903</v>
      </c>
      <c r="D207" s="24">
        <v>0.61294645647662183</v>
      </c>
      <c r="E207" s="24">
        <v>0.61574878741717409</v>
      </c>
      <c r="F207" s="24">
        <v>0.61869993935167333</v>
      </c>
      <c r="G207" s="24">
        <v>0.6218107315155682</v>
      </c>
      <c r="H207" s="24">
        <v>0.62509227523630084</v>
      </c>
      <c r="I207" s="24">
        <v>0.62855568184131294</v>
      </c>
      <c r="J207" s="24">
        <v>0.63221206265804608</v>
      </c>
      <c r="K207" s="24">
        <v>0.63607282123320819</v>
      </c>
      <c r="L207" s="24">
        <v>0.64015052999057287</v>
      </c>
      <c r="M207" s="24">
        <v>0.64445805357317942</v>
      </c>
      <c r="N207" s="24">
        <v>0.64900825662406769</v>
      </c>
      <c r="O207" s="24">
        <v>0.65381400378627685</v>
      </c>
      <c r="P207" s="24">
        <v>0.65888845192211265</v>
      </c>
      <c r="Q207" s="24">
        <v>0.66424592677094596</v>
      </c>
      <c r="R207" s="25">
        <v>0.66990104629141378</v>
      </c>
    </row>
    <row r="208" spans="1:18" x14ac:dyDescent="0.25">
      <c r="A208" s="23">
        <v>15</v>
      </c>
      <c r="B208" s="24">
        <v>0.57391804186547868</v>
      </c>
      <c r="C208" s="24">
        <v>0.57665014037140061</v>
      </c>
      <c r="D208" s="24">
        <v>0.57948081002999785</v>
      </c>
      <c r="E208" s="24">
        <v>0.58241818011343571</v>
      </c>
      <c r="F208" s="24">
        <v>0.58547067198587222</v>
      </c>
      <c r="G208" s="24">
        <v>0.5886478753794373</v>
      </c>
      <c r="H208" s="24">
        <v>0.59195967211825484</v>
      </c>
      <c r="I208" s="24">
        <v>0.59541594402644826</v>
      </c>
      <c r="J208" s="24">
        <v>0.59902657292814065</v>
      </c>
      <c r="K208" s="24">
        <v>0.60280173286672167</v>
      </c>
      <c r="L208" s="24">
        <v>0.60675276676264522</v>
      </c>
      <c r="M208" s="24">
        <v>0.61089130975563199</v>
      </c>
      <c r="N208" s="24">
        <v>0.6152289969854019</v>
      </c>
      <c r="O208" s="24">
        <v>0.61977746359167529</v>
      </c>
      <c r="P208" s="24">
        <v>0.62454863693343865</v>
      </c>
      <c r="Q208" s="24">
        <v>0.62955561324674336</v>
      </c>
      <c r="R208" s="25">
        <v>0.63481178098690738</v>
      </c>
    </row>
    <row r="209" spans="1:18" x14ac:dyDescent="0.25">
      <c r="A209" s="23">
        <v>15.5</v>
      </c>
      <c r="B209" s="24">
        <v>0.54316384135920781</v>
      </c>
      <c r="C209" s="24">
        <v>0.54625931798177896</v>
      </c>
      <c r="D209" s="24">
        <v>0.5494264328794598</v>
      </c>
      <c r="E209" s="24">
        <v>0.55267208582109639</v>
      </c>
      <c r="F209" s="24">
        <v>0.55600346866752759</v>
      </c>
      <c r="G209" s="24">
        <v>0.55942894164756518</v>
      </c>
      <c r="H209" s="24">
        <v>0.56295715708201333</v>
      </c>
      <c r="I209" s="24">
        <v>0.5665967672916763</v>
      </c>
      <c r="J209" s="24">
        <v>0.57035642459735847</v>
      </c>
      <c r="K209" s="24">
        <v>0.57424507353913024</v>
      </c>
      <c r="L209" s="24">
        <v>0.57827282753412668</v>
      </c>
      <c r="M209" s="24">
        <v>0.58245009221874899</v>
      </c>
      <c r="N209" s="24">
        <v>0.58678727322939861</v>
      </c>
      <c r="O209" s="24">
        <v>0.59129477620247628</v>
      </c>
      <c r="P209" s="24">
        <v>0.59598329899364932</v>
      </c>
      <c r="Q209" s="24">
        <v>0.60086470833565087</v>
      </c>
      <c r="R209" s="25">
        <v>0.60595116318047981</v>
      </c>
    </row>
    <row r="210" spans="1:18" x14ac:dyDescent="0.25">
      <c r="A210" s="23">
        <v>16</v>
      </c>
      <c r="B210" s="24">
        <v>0.51455791543173635</v>
      </c>
      <c r="C210" s="24">
        <v>0.51815453832635872</v>
      </c>
      <c r="D210" s="24">
        <v>0.52180017393926781</v>
      </c>
      <c r="E210" s="24">
        <v>0.52550049253599074</v>
      </c>
      <c r="F210" s="24">
        <v>0.52926145647404732</v>
      </c>
      <c r="G210" s="24">
        <v>0.53309019647893008</v>
      </c>
      <c r="H210" s="24">
        <v>0.53699413536812424</v>
      </c>
      <c r="I210" s="24">
        <v>0.54098069595911491</v>
      </c>
      <c r="J210" s="24">
        <v>0.54505730106938721</v>
      </c>
      <c r="K210" s="24">
        <v>0.5492316657356926</v>
      </c>
      <c r="L210" s="24">
        <v>0.55351267387184744</v>
      </c>
      <c r="M210" s="24">
        <v>0.55790950161093456</v>
      </c>
      <c r="N210" s="24">
        <v>0.5624313250860361</v>
      </c>
      <c r="O210" s="24">
        <v>0.56708732043023513</v>
      </c>
      <c r="P210" s="24">
        <v>0.5718869559958798</v>
      </c>
      <c r="Q210" s="24">
        <v>0.57684086901238385</v>
      </c>
      <c r="R210" s="25">
        <v>0.58195998892842704</v>
      </c>
    </row>
    <row r="211" spans="1:18" x14ac:dyDescent="0.25">
      <c r="A211" s="23">
        <v>16.5</v>
      </c>
      <c r="B211" s="24">
        <v>0.48733834160469081</v>
      </c>
      <c r="C211" s="24">
        <v>0.49154701800833961</v>
      </c>
      <c r="D211" s="24">
        <v>0.49578638889419502</v>
      </c>
      <c r="E211" s="24">
        <v>0.50006089502446471</v>
      </c>
      <c r="F211" s="24">
        <v>0.50437526925334952</v>
      </c>
      <c r="G211" s="24">
        <v>0.50873541280302292</v>
      </c>
      <c r="H211" s="24">
        <v>0.51314751898765187</v>
      </c>
      <c r="I211" s="24">
        <v>0.51761778112140233</v>
      </c>
      <c r="J211" s="24">
        <v>0.52215239251844092</v>
      </c>
      <c r="K211" s="24">
        <v>0.52675783871220017</v>
      </c>
      <c r="L211" s="24">
        <v>0.53144177411317772</v>
      </c>
      <c r="M211" s="24">
        <v>0.53621214535113648</v>
      </c>
      <c r="N211" s="24">
        <v>0.54107689905584</v>
      </c>
      <c r="O211" s="24">
        <v>0.54604398185705161</v>
      </c>
      <c r="P211" s="24">
        <v>0.55112163260380076</v>
      </c>
      <c r="Q211" s="24">
        <v>0.55631925902218238</v>
      </c>
      <c r="R211" s="25">
        <v>0.56164656105755706</v>
      </c>
    </row>
    <row r="212" spans="1:18" x14ac:dyDescent="0.25">
      <c r="A212" s="23">
        <v>17</v>
      </c>
      <c r="B212" s="24">
        <v>0.46091070417020907</v>
      </c>
      <c r="C212" s="24">
        <v>0.4658154804014335</v>
      </c>
      <c r="D212" s="24">
        <v>0.47073694019952761</v>
      </c>
      <c r="E212" s="24">
        <v>0.47567829482338009</v>
      </c>
      <c r="F212" s="24">
        <v>0.48064304762387339</v>
      </c>
      <c r="G212" s="24">
        <v>0.4856358703198615</v>
      </c>
      <c r="H212" s="24">
        <v>0.49066172672219183</v>
      </c>
      <c r="I212" s="24">
        <v>0.49572558064171118</v>
      </c>
      <c r="J212" s="24">
        <v>0.50083239588926709</v>
      </c>
      <c r="K212" s="24">
        <v>0.50598742849497269</v>
      </c>
      <c r="L212" s="24">
        <v>0.51119710336600666</v>
      </c>
      <c r="M212" s="24">
        <v>0.51646813762881372</v>
      </c>
      <c r="N212" s="24">
        <v>0.52180724840983861</v>
      </c>
      <c r="O212" s="24">
        <v>0.52722115283552629</v>
      </c>
      <c r="P212" s="24">
        <v>0.53271686025158738</v>
      </c>
      <c r="Q212" s="24">
        <v>0.53830254888079732</v>
      </c>
      <c r="R212" s="25">
        <v>0.54398668916519766</v>
      </c>
    </row>
    <row r="213" spans="1:18" x14ac:dyDescent="0.25">
      <c r="A213" s="23">
        <v>17.5</v>
      </c>
      <c r="B213" s="24">
        <v>0.4348480941909475</v>
      </c>
      <c r="C213" s="24">
        <v>0.44050615564986739</v>
      </c>
      <c r="D213" s="24">
        <v>0.4461711970810629</v>
      </c>
      <c r="E213" s="24">
        <v>0.45184520024010411</v>
      </c>
      <c r="F213" s="24">
        <v>0.45753043897455431</v>
      </c>
      <c r="G213" s="24">
        <v>0.46323035549994901</v>
      </c>
      <c r="H213" s="24">
        <v>0.46894868412381668</v>
      </c>
      <c r="I213" s="24">
        <v>0.47468915915368559</v>
      </c>
      <c r="J213" s="24">
        <v>0.48045551489708421</v>
      </c>
      <c r="K213" s="24">
        <v>0.48625177788080692</v>
      </c>
      <c r="L213" s="24">
        <v>0.49208314350871252</v>
      </c>
      <c r="M213" s="24">
        <v>0.49795509940392613</v>
      </c>
      <c r="N213" s="24">
        <v>0.50387313318957305</v>
      </c>
      <c r="O213" s="24">
        <v>0.50984273248877798</v>
      </c>
      <c r="P213" s="24">
        <v>0.51586967714393239</v>
      </c>
      <c r="Q213" s="24">
        <v>0.52196091587449345</v>
      </c>
      <c r="R213" s="25">
        <v>0.52812368961918466</v>
      </c>
    </row>
    <row r="214" spans="1:18" x14ac:dyDescent="0.25">
      <c r="A214" s="23">
        <v>18</v>
      </c>
      <c r="B214" s="24">
        <v>0.40889110950007929</v>
      </c>
      <c r="C214" s="24">
        <v>0.41533278066839469</v>
      </c>
      <c r="D214" s="24">
        <v>0.42177603553513471</v>
      </c>
      <c r="E214" s="24">
        <v>0.4282216263525509</v>
      </c>
      <c r="F214" s="24">
        <v>0.43467059746488751</v>
      </c>
      <c r="G214" s="24">
        <v>0.44112516158436049</v>
      </c>
      <c r="H214" s="24">
        <v>0.44758782351517901</v>
      </c>
      <c r="I214" s="24">
        <v>0.45406108806155149</v>
      </c>
      <c r="J214" s="24">
        <v>0.46054746002768709</v>
      </c>
      <c r="K214" s="24">
        <v>0.46704973643706083</v>
      </c>
      <c r="L214" s="24">
        <v>0.47357188319021332</v>
      </c>
      <c r="M214" s="24">
        <v>0.48011815840695199</v>
      </c>
      <c r="N214" s="24">
        <v>0.48669282020708388</v>
      </c>
      <c r="O214" s="24">
        <v>0.49330012671041601</v>
      </c>
      <c r="P214" s="24">
        <v>0.49994462825602137</v>
      </c>
      <c r="Q214" s="24">
        <v>0.50663204406003748</v>
      </c>
      <c r="R214" s="25">
        <v>0.51336838555786746</v>
      </c>
    </row>
    <row r="215" spans="1:18" x14ac:dyDescent="0.25">
      <c r="A215" s="23">
        <v>18.5</v>
      </c>
      <c r="B215" s="24">
        <v>0.3829478547012557</v>
      </c>
      <c r="C215" s="24">
        <v>0.3901765991422369</v>
      </c>
      <c r="D215" s="24">
        <v>0.39740583832853421</v>
      </c>
      <c r="E215" s="24">
        <v>0.40463509500908051</v>
      </c>
      <c r="F215" s="24">
        <v>0.41186418402480118</v>
      </c>
      <c r="G215" s="24">
        <v>0.41909408858459363</v>
      </c>
      <c r="H215" s="24">
        <v>0.42632608398934752</v>
      </c>
      <c r="I215" s="24">
        <v>0.43356144553995318</v>
      </c>
      <c r="J215" s="24">
        <v>0.44080144853730041</v>
      </c>
      <c r="K215" s="24">
        <v>0.44804766050154538</v>
      </c>
      <c r="L215" s="24">
        <v>0.4553028178299095</v>
      </c>
      <c r="M215" s="24">
        <v>0.46256994913888072</v>
      </c>
      <c r="N215" s="24">
        <v>0.46985208304494658</v>
      </c>
      <c r="O215" s="24">
        <v>0.47715224816459478</v>
      </c>
      <c r="P215" s="24">
        <v>0.48447376533357928</v>
      </c>
      <c r="Q215" s="24">
        <v>0.49182112426471852</v>
      </c>
      <c r="R215" s="25">
        <v>0.4991991068900975</v>
      </c>
    </row>
    <row r="216" spans="1:18" x14ac:dyDescent="0.25">
      <c r="A216" s="23">
        <v>19</v>
      </c>
      <c r="B216" s="24">
        <v>0.35709394116868293</v>
      </c>
      <c r="C216" s="24">
        <v>0.36508636152717677</v>
      </c>
      <c r="D216" s="24">
        <v>0.37308249499862117</v>
      </c>
      <c r="E216" s="24">
        <v>0.38108063482862953</v>
      </c>
      <c r="F216" s="24">
        <v>0.38907936635480789</v>
      </c>
      <c r="G216" s="24">
        <v>0.39707844328273512</v>
      </c>
      <c r="H216" s="24">
        <v>0.40507791140998289</v>
      </c>
      <c r="I216" s="24">
        <v>0.41307781653412268</v>
      </c>
      <c r="J216" s="24">
        <v>0.42107820445272642</v>
      </c>
      <c r="K216" s="24">
        <v>0.42907941318263149</v>
      </c>
      <c r="L216" s="24">
        <v>0.43708294961773991</v>
      </c>
      <c r="M216" s="24">
        <v>0.44509061287121959</v>
      </c>
      <c r="N216" s="24">
        <v>0.45310420205623841</v>
      </c>
      <c r="O216" s="24">
        <v>0.46112551628596432</v>
      </c>
      <c r="P216" s="24">
        <v>0.46915664689283132</v>
      </c>
      <c r="Q216" s="24">
        <v>0.47720085408633972</v>
      </c>
      <c r="R216" s="25">
        <v>0.48526169029525618</v>
      </c>
    </row>
    <row r="217" spans="1:18" x14ac:dyDescent="0.25">
      <c r="A217" s="23">
        <v>19.5</v>
      </c>
      <c r="B217" s="24">
        <v>0.3315724870470681</v>
      </c>
      <c r="C217" s="24">
        <v>0.34027832504949451</v>
      </c>
      <c r="D217" s="24">
        <v>0.34899540185324918</v>
      </c>
      <c r="E217" s="24">
        <v>0.35772078120062628</v>
      </c>
      <c r="F217" s="24">
        <v>0.366451818925913</v>
      </c>
      <c r="G217" s="24">
        <v>0.37518703923136881</v>
      </c>
      <c r="H217" s="24">
        <v>0.38392525841124647</v>
      </c>
      <c r="I217" s="24">
        <v>0.39266529275979872</v>
      </c>
      <c r="J217" s="24">
        <v>0.40140595857127792</v>
      </c>
      <c r="K217" s="24">
        <v>0.41014636435920282</v>
      </c>
      <c r="L217" s="24">
        <v>0.41888678751415648</v>
      </c>
      <c r="M217" s="24">
        <v>0.42762779764598841</v>
      </c>
      <c r="N217" s="24">
        <v>0.43636996436454739</v>
      </c>
      <c r="O217" s="24">
        <v>0.44511385727968278</v>
      </c>
      <c r="P217" s="24">
        <v>0.45386033822051031</v>
      </c>
      <c r="Q217" s="24">
        <v>0.46261143789321069</v>
      </c>
      <c r="R217" s="25">
        <v>0.47136947922323158</v>
      </c>
    </row>
    <row r="218" spans="1:18" x14ac:dyDescent="0.25">
      <c r="A218" s="23">
        <v>20</v>
      </c>
      <c r="B218" s="24">
        <v>0.30679411725163092</v>
      </c>
      <c r="C218" s="24">
        <v>0.31613625370598197</v>
      </c>
      <c r="D218" s="24">
        <v>0.32550146197078239</v>
      </c>
      <c r="E218" s="24">
        <v>0.33488557628500731</v>
      </c>
      <c r="F218" s="24">
        <v>0.3442847229796247</v>
      </c>
      <c r="G218" s="24">
        <v>0.35369619675357511</v>
      </c>
      <c r="H218" s="24">
        <v>0.36311758439779201</v>
      </c>
      <c r="I218" s="24">
        <v>0.3725464727032089</v>
      </c>
      <c r="J218" s="24">
        <v>0.38198044846075879</v>
      </c>
      <c r="K218" s="24">
        <v>0.39141739068064157</v>
      </c>
      <c r="L218" s="24">
        <v>0.40085634725012148</v>
      </c>
      <c r="M218" s="24">
        <v>0.41029665827572881</v>
      </c>
      <c r="N218" s="24">
        <v>0.41973766386399408</v>
      </c>
      <c r="O218" s="24">
        <v>0.42917870412144771</v>
      </c>
      <c r="P218" s="24">
        <v>0.43861941137388633</v>
      </c>
      <c r="Q218" s="24">
        <v>0.44806058682417188</v>
      </c>
      <c r="R218" s="25">
        <v>0.45750332389443332</v>
      </c>
    </row>
    <row r="219" spans="1:18" x14ac:dyDescent="0.25">
      <c r="A219" s="26">
        <v>20.5</v>
      </c>
      <c r="B219" s="27">
        <v>0.28333696346808918</v>
      </c>
      <c r="C219" s="27">
        <v>0.29321141826393099</v>
      </c>
      <c r="D219" s="27">
        <v>0.30312508520008491</v>
      </c>
      <c r="E219" s="27">
        <v>0.31307256901220631</v>
      </c>
      <c r="F219" s="27">
        <v>0.3230487665279444</v>
      </c>
      <c r="G219" s="27">
        <v>0.3330497429429215</v>
      </c>
      <c r="H219" s="27">
        <v>0.34307185554475272</v>
      </c>
      <c r="I219" s="27">
        <v>0.35311146162105372</v>
      </c>
      <c r="J219" s="27">
        <v>0.36316491845943949</v>
      </c>
      <c r="K219" s="27">
        <v>0.37322887556679141</v>
      </c>
      <c r="L219" s="27">
        <v>0.38330115132705439</v>
      </c>
      <c r="M219" s="27">
        <v>0.39337985634343919</v>
      </c>
      <c r="N219" s="27">
        <v>0.40346310121915641</v>
      </c>
      <c r="O219" s="27">
        <v>0.41354899655741673</v>
      </c>
      <c r="P219" s="27">
        <v>0.42363594518069719</v>
      </c>
      <c r="Q219" s="27">
        <v>0.43372351878854082</v>
      </c>
      <c r="R219" s="28">
        <v>0.44381158129975679</v>
      </c>
    </row>
  </sheetData>
  <sheetProtection algorithmName="SHA-512" hashValue="2yasOyn1vByh1AiP4FfdjsI9u71eS4KgfHadvsI7+N+cy1kqk1nbAavTbLcBedx3G2Ovo+N3Zw20NrnbI5T8UQ==" saltValue="iogxe8P1Yg4wgo8aSw8RU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/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22</v>
      </c>
      <c r="B29" s="27">
        <v>1.875</v>
      </c>
      <c r="C29" s="27" t="s">
        <v>23</v>
      </c>
      <c r="D29" s="28"/>
    </row>
    <row r="32" spans="1:4" ht="28.9" customHeight="1" x14ac:dyDescent="0.5">
      <c r="A32" s="1" t="s">
        <v>11</v>
      </c>
      <c r="B32" s="1"/>
    </row>
    <row r="33" spans="1:68" x14ac:dyDescent="0.25">
      <c r="A33" s="31"/>
      <c r="B33" s="32" t="s">
        <v>24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25</v>
      </c>
      <c r="B35" s="27">
        <v>0.45000000000000018</v>
      </c>
      <c r="C35" s="27">
        <v>0.45415233333333332</v>
      </c>
      <c r="D35" s="27">
        <v>0.44267000000000012</v>
      </c>
      <c r="E35" s="27">
        <v>0.40852920000000009</v>
      </c>
      <c r="F35" s="27">
        <v>0.36292237500000002</v>
      </c>
      <c r="G35" s="27">
        <v>0.31773028571428569</v>
      </c>
      <c r="H35" s="27">
        <v>0.26909388888888891</v>
      </c>
      <c r="I35" s="27">
        <v>0.2174648333333333</v>
      </c>
      <c r="J35" s="27">
        <v>0.1651352307692309</v>
      </c>
      <c r="K35" s="27">
        <v>0.1114223846153848</v>
      </c>
      <c r="L35" s="27">
        <v>0.16911200000000021</v>
      </c>
      <c r="M35" s="27">
        <v>0.14061408333333339</v>
      </c>
      <c r="N35" s="27">
        <v>0.13092250000000011</v>
      </c>
      <c r="O35" s="27">
        <v>9.8956666666666582E-2</v>
      </c>
      <c r="P35" s="27">
        <v>9.0138000000000093E-2</v>
      </c>
      <c r="Q35" s="27">
        <v>6.0112000000000103E-2</v>
      </c>
      <c r="R35" s="27">
        <v>6.441100000000019E-2</v>
      </c>
      <c r="S35" s="27">
        <v>4.8942000000000131E-2</v>
      </c>
      <c r="T35" s="27">
        <v>2.276866666666693E-2</v>
      </c>
      <c r="U35" s="27">
        <v>2.5422500000000129E-2</v>
      </c>
      <c r="V35" s="27">
        <v>6.8518068965519596E-3</v>
      </c>
      <c r="W35" s="27">
        <v>-9.017137931033618E-4</v>
      </c>
      <c r="X35" s="27">
        <v>-8.6552344827585774E-3</v>
      </c>
      <c r="Y35" s="27">
        <v>-7.1525925925926322E-3</v>
      </c>
      <c r="Z35" s="27">
        <v>2.0200000000002599E-3</v>
      </c>
      <c r="AA35" s="27">
        <v>1.119259259259286E-2</v>
      </c>
      <c r="AB35" s="27">
        <v>1.2808125000000481E-2</v>
      </c>
      <c r="AC35" s="27">
        <v>1.101625000000013E-2</v>
      </c>
      <c r="AD35" s="27">
        <v>9.2537500000001056E-3</v>
      </c>
      <c r="AE35" s="27">
        <v>7.4618750000002426E-3</v>
      </c>
      <c r="AF35" s="27">
        <v>5.6700000000001966E-3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26</v>
      </c>
      <c r="B38" s="1"/>
    </row>
    <row r="39" spans="1:68" x14ac:dyDescent="0.25">
      <c r="A39" s="37"/>
      <c r="B39" s="38" t="s">
        <v>24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25</v>
      </c>
      <c r="B41" s="27">
        <v>0.45000000000000018</v>
      </c>
      <c r="C41" s="27">
        <v>0.44190499999999999</v>
      </c>
      <c r="D41" s="27">
        <v>0.35728124999999999</v>
      </c>
      <c r="E41" s="27">
        <v>0.26081944444444438</v>
      </c>
      <c r="F41" s="27">
        <v>0.15280769230769239</v>
      </c>
      <c r="G41" s="27">
        <v>0.16426374999999999</v>
      </c>
      <c r="H41" s="27">
        <v>0.1186875000000001</v>
      </c>
      <c r="I41" s="27">
        <v>7.9812500000000175E-2</v>
      </c>
      <c r="J41" s="27">
        <v>6.150000000000011E-2</v>
      </c>
      <c r="K41" s="27">
        <v>2.590250000000013E-2</v>
      </c>
      <c r="L41" s="27">
        <v>2.5301724137933861E-3</v>
      </c>
      <c r="M41" s="27">
        <v>-1.061111111111126E-2</v>
      </c>
      <c r="N41" s="27">
        <v>8.1851851851852953E-3</v>
      </c>
      <c r="O41" s="27">
        <v>1.151562500000025E-2</v>
      </c>
      <c r="P41" s="27">
        <v>7.8437499999999272E-3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VKAtLiamgMJKnJL9wGUS1sY0iod3oAXMohiCykAT7eywcGf8FazpxNYxNK3w7GumoRYrjEkoCFF4jXKPFdRaBQ==" saltValue="0p5clJAJzeXtfHdD6cNhG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/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27</v>
      </c>
      <c r="B29" s="27">
        <v>0.55000000000000004</v>
      </c>
      <c r="C29" s="27" t="s">
        <v>23</v>
      </c>
      <c r="D29" s="28"/>
    </row>
    <row r="34" spans="1:22" ht="28.9" customHeight="1" x14ac:dyDescent="0.5">
      <c r="A34" s="1" t="s">
        <v>28</v>
      </c>
      <c r="B34" s="1"/>
    </row>
    <row r="35" spans="1:22" x14ac:dyDescent="0.25">
      <c r="A35" s="43" t="s">
        <v>29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30</v>
      </c>
      <c r="B36" s="9">
        <v>0.55000000000000004</v>
      </c>
      <c r="C36" s="9">
        <v>0.55000000000000004</v>
      </c>
      <c r="D36" s="9">
        <v>0.55000000000000004</v>
      </c>
      <c r="E36" s="9">
        <v>0.55000000000000004</v>
      </c>
      <c r="F36" s="9">
        <v>0.55000000000000004</v>
      </c>
      <c r="G36" s="9">
        <v>0.55000000000000004</v>
      </c>
      <c r="H36" s="9">
        <v>0.55000000000000004</v>
      </c>
      <c r="I36" s="9">
        <v>0.55000000000000004</v>
      </c>
      <c r="J36" s="9">
        <v>0.55000000000000004</v>
      </c>
      <c r="K36" s="9">
        <v>0.55000000000000004</v>
      </c>
      <c r="L36" s="9">
        <v>0.55000000000000004</v>
      </c>
      <c r="M36" s="9">
        <v>0.55000000000000004</v>
      </c>
      <c r="N36" s="9">
        <v>0.55000000000000004</v>
      </c>
      <c r="O36" s="9">
        <v>0.55000000000000004</v>
      </c>
      <c r="P36" s="9">
        <v>0.55000000000000004</v>
      </c>
      <c r="Q36" s="9">
        <v>0.55000000000000004</v>
      </c>
      <c r="R36" s="9">
        <v>0.55000000000000004</v>
      </c>
      <c r="S36" s="9">
        <v>0.55000000000000004</v>
      </c>
      <c r="T36" s="9">
        <v>0.55000000000000004</v>
      </c>
      <c r="U36" s="9">
        <v>0.55000000000000004</v>
      </c>
      <c r="V36" s="10">
        <v>0.55000000000000004</v>
      </c>
    </row>
    <row r="39" spans="1:22" ht="28.9" customHeight="1" x14ac:dyDescent="0.5">
      <c r="A39" s="1" t="s">
        <v>31</v>
      </c>
      <c r="B39" s="1"/>
    </row>
    <row r="40" spans="1:22" x14ac:dyDescent="0.25">
      <c r="A40" s="43" t="s">
        <v>29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30</v>
      </c>
      <c r="B41" s="9">
        <v>0.55000000000000004</v>
      </c>
      <c r="C41" s="9">
        <v>0.55000000000000004</v>
      </c>
      <c r="D41" s="9">
        <v>0.55000000000000004</v>
      </c>
      <c r="E41" s="9">
        <v>0.55000000000000004</v>
      </c>
      <c r="F41" s="9">
        <v>0.55000000000000004</v>
      </c>
      <c r="G41" s="9">
        <v>0.55000000000000004</v>
      </c>
      <c r="H41" s="9">
        <v>0.55000000000000004</v>
      </c>
      <c r="I41" s="9">
        <v>0.55000000000000004</v>
      </c>
      <c r="J41" s="9">
        <v>0.55000000000000004</v>
      </c>
      <c r="K41" s="9">
        <v>0.55000000000000004</v>
      </c>
      <c r="L41" s="9">
        <v>0.55000000000000004</v>
      </c>
      <c r="M41" s="9">
        <v>0.55000000000000004</v>
      </c>
      <c r="N41" s="9">
        <v>0.55000000000000004</v>
      </c>
      <c r="O41" s="9">
        <v>0.55000000000000004</v>
      </c>
      <c r="P41" s="9">
        <v>0.55000000000000004</v>
      </c>
      <c r="Q41" s="9">
        <v>0.55000000000000004</v>
      </c>
      <c r="R41" s="10">
        <v>0.55000000000000004</v>
      </c>
    </row>
  </sheetData>
  <sheetProtection algorithmName="SHA-512" hashValue="QIK8Rd/SV5+l9XwtieKkNJtAQEoY5SmXBtbEsxeqMR8Udp2rPktuOmezDpCXw1n2YFzhrxmSE3ivW4H3AKrZJQ==" saltValue="/0MF4JSZBfVTRGWsR1xQ8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7</v>
      </c>
      <c r="B23" s="13">
        <v>400</v>
      </c>
      <c r="C23" s="13" t="s">
        <v>8</v>
      </c>
      <c r="D23" s="14"/>
    </row>
    <row r="24" spans="1:5" x14ac:dyDescent="0.25">
      <c r="A24" s="5" t="s">
        <v>9</v>
      </c>
      <c r="B24" s="13">
        <v>14</v>
      </c>
      <c r="C24" s="13" t="s">
        <v>10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32</v>
      </c>
      <c r="B29" s="46">
        <v>100</v>
      </c>
      <c r="C29" s="46" t="s">
        <v>33</v>
      </c>
      <c r="D29" s="46" t="s">
        <v>34</v>
      </c>
      <c r="E29" s="46"/>
    </row>
    <row r="30" spans="1:5" x14ac:dyDescent="0.25">
      <c r="A30" s="46" t="s">
        <v>35</v>
      </c>
      <c r="B30" s="46">
        <v>14.7</v>
      </c>
      <c r="C30" s="46"/>
      <c r="D30" s="46" t="s">
        <v>34</v>
      </c>
      <c r="E30" s="46"/>
    </row>
    <row r="31" spans="1:5" x14ac:dyDescent="0.25">
      <c r="A31" s="46" t="s">
        <v>36</v>
      </c>
      <c r="B31" s="46">
        <v>9.0079999999999991</v>
      </c>
      <c r="C31" s="46"/>
      <c r="D31" s="46" t="s">
        <v>34</v>
      </c>
      <c r="E31" s="46"/>
    </row>
    <row r="34" spans="1:18" ht="28.9" customHeight="1" x14ac:dyDescent="0.5">
      <c r="A34" s="1" t="s">
        <v>37</v>
      </c>
      <c r="B34" s="1"/>
    </row>
    <row r="35" spans="1:18" x14ac:dyDescent="0.25">
      <c r="A35" s="47" t="s">
        <v>38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39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40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41</v>
      </c>
      <c r="B40" s="1"/>
    </row>
    <row r="41" spans="1:18" x14ac:dyDescent="0.25">
      <c r="A41" s="43" t="s">
        <v>16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42</v>
      </c>
      <c r="B42" s="6">
        <v>51.921682922097403</v>
      </c>
      <c r="C42" s="6">
        <v>52.220544013121931</v>
      </c>
      <c r="D42" s="6">
        <v>52.519405104146458</v>
      </c>
      <c r="E42" s="6">
        <v>52.818266195170999</v>
      </c>
      <c r="F42" s="6">
        <v>53.117127286195533</v>
      </c>
      <c r="G42" s="6">
        <v>53.41598837722006</v>
      </c>
      <c r="H42" s="6">
        <v>53.714849468244587</v>
      </c>
      <c r="I42" s="6">
        <v>54.013710559269128</v>
      </c>
      <c r="J42" s="6">
        <v>54.312571650293663</v>
      </c>
      <c r="K42" s="6">
        <v>54.611432741318197</v>
      </c>
      <c r="L42" s="6">
        <v>54.910293832342731</v>
      </c>
      <c r="M42" s="6">
        <v>55.209154923367258</v>
      </c>
      <c r="N42" s="6">
        <v>55.508016014391792</v>
      </c>
      <c r="O42" s="6">
        <v>55.806877105416334</v>
      </c>
      <c r="P42" s="6">
        <v>56.105738196440861</v>
      </c>
      <c r="Q42" s="6">
        <v>56.404599287465388</v>
      </c>
      <c r="R42" s="7">
        <v>56.703460378489929</v>
      </c>
    </row>
    <row r="43" spans="1:18" x14ac:dyDescent="0.25">
      <c r="A43" s="8" t="s">
        <v>43</v>
      </c>
      <c r="B43" s="9">
        <f>51.9216829220973 * $B$29 / 100</f>
        <v>51.921682922097297</v>
      </c>
      <c r="C43" s="9">
        <f>52.2205440131219 * $B$29 / 100</f>
        <v>52.220544013121895</v>
      </c>
      <c r="D43" s="9">
        <f>52.5194051041464 * $B$29 / 100</f>
        <v>52.519405104146401</v>
      </c>
      <c r="E43" s="9">
        <f>52.818266195171 * $B$29 / 100</f>
        <v>52.818266195170999</v>
      </c>
      <c r="F43" s="9">
        <f>53.1171272861955 * $B$29 / 100</f>
        <v>53.117127286195498</v>
      </c>
      <c r="G43" s="9">
        <f>53.41598837722 * $B$29 / 100</f>
        <v>53.415988377220003</v>
      </c>
      <c r="H43" s="9">
        <f>53.7148494682445 * $B$29 / 100</f>
        <v>53.714849468244502</v>
      </c>
      <c r="I43" s="9">
        <f>54.0137105592691 * $B$29 / 100</f>
        <v>54.0137105592691</v>
      </c>
      <c r="J43" s="9">
        <f>54.3125716502936 * $B$29 / 100</f>
        <v>54.312571650293606</v>
      </c>
      <c r="K43" s="9">
        <f>54.6114327413182 * $B$29 / 100</f>
        <v>54.611432741318197</v>
      </c>
      <c r="L43" s="9">
        <f>54.9102938323427 * $B$29 / 100</f>
        <v>54.910293832342703</v>
      </c>
      <c r="M43" s="9">
        <f>55.2091549233672 * $B$29 / 100</f>
        <v>55.209154923367208</v>
      </c>
      <c r="N43" s="9">
        <f>55.5080160143917 * $B$29 / 100</f>
        <v>55.5080160143917</v>
      </c>
      <c r="O43" s="9">
        <f>55.8068771054163 * $B$29 / 100</f>
        <v>55.806877105416298</v>
      </c>
      <c r="P43" s="9">
        <f>56.1057381964408 * $B$29 / 100</f>
        <v>56.105738196440797</v>
      </c>
      <c r="Q43" s="9">
        <f>56.4045992874653 * $B$29 / 100</f>
        <v>56.404599287465295</v>
      </c>
      <c r="R43" s="10">
        <f>56.7034603784899 * $B$29 / 100</f>
        <v>56.703460378489901</v>
      </c>
    </row>
    <row r="46" spans="1:18" ht="28.9" customHeight="1" x14ac:dyDescent="0.5">
      <c r="A46" s="1" t="s">
        <v>44</v>
      </c>
      <c r="B46" s="1"/>
    </row>
    <row r="47" spans="1:18" x14ac:dyDescent="0.25">
      <c r="A47" s="43" t="s">
        <v>16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42</v>
      </c>
      <c r="B48" s="6">
        <v>51.921682922097403</v>
      </c>
      <c r="C48" s="6">
        <v>52.519405104146458</v>
      </c>
      <c r="D48" s="6">
        <v>53.117127286195533</v>
      </c>
      <c r="E48" s="6">
        <v>53.714849468244587</v>
      </c>
      <c r="F48" s="6">
        <v>54.312571650293663</v>
      </c>
      <c r="G48" s="6">
        <v>54.910293832342731</v>
      </c>
      <c r="H48" s="6">
        <v>55.508016014391792</v>
      </c>
      <c r="I48" s="6">
        <v>56.105738196440861</v>
      </c>
      <c r="J48" s="6">
        <v>56.703460378489929</v>
      </c>
      <c r="K48" s="6">
        <v>57.30118256053899</v>
      </c>
      <c r="L48" s="7">
        <v>57.898904742588059</v>
      </c>
    </row>
    <row r="49" spans="1:34" x14ac:dyDescent="0.25">
      <c r="A49" s="8" t="s">
        <v>43</v>
      </c>
      <c r="B49" s="9">
        <f>51.9216829220973 * $B$29 / 100</f>
        <v>51.921682922097297</v>
      </c>
      <c r="C49" s="9">
        <f>52.5194051041464 * $B$29 / 100</f>
        <v>52.519405104146401</v>
      </c>
      <c r="D49" s="9">
        <f>53.1171272861955 * $B$29 / 100</f>
        <v>53.117127286195498</v>
      </c>
      <c r="E49" s="9">
        <f>53.7148494682445 * $B$29 / 100</f>
        <v>53.714849468244502</v>
      </c>
      <c r="F49" s="9">
        <f>54.3125716502936 * $B$29 / 100</f>
        <v>54.312571650293606</v>
      </c>
      <c r="G49" s="9">
        <f>54.9102938323427 * $B$29 / 100</f>
        <v>54.910293832342703</v>
      </c>
      <c r="H49" s="9">
        <f>55.5080160143917 * $B$29 / 100</f>
        <v>55.5080160143917</v>
      </c>
      <c r="I49" s="9">
        <f>56.1057381964408 * $B$29 / 100</f>
        <v>56.105738196440797</v>
      </c>
      <c r="J49" s="9">
        <f>56.7034603784899 * $B$29 / 100</f>
        <v>56.703460378489901</v>
      </c>
      <c r="K49" s="9">
        <f>57.3011825605389 * $B$29 / 100</f>
        <v>57.301182560538898</v>
      </c>
      <c r="L49" s="10">
        <f>57.898904742588 * $B$29 / 100</f>
        <v>57.898904742588002</v>
      </c>
    </row>
    <row r="52" spans="1:34" ht="28.9" customHeight="1" x14ac:dyDescent="0.5">
      <c r="A52" s="1" t="s">
        <v>45</v>
      </c>
      <c r="B52" s="1"/>
    </row>
    <row r="53" spans="1:34" x14ac:dyDescent="0.25">
      <c r="A53" s="43" t="s">
        <v>16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42</v>
      </c>
      <c r="B54" s="6">
        <v>48.455087391312013</v>
      </c>
      <c r="C54" s="6">
        <v>49.14840649746909</v>
      </c>
      <c r="D54" s="6">
        <v>49.841725603626173</v>
      </c>
      <c r="E54" s="6">
        <v>50.535044709783243</v>
      </c>
      <c r="F54" s="6">
        <v>51.22836381594032</v>
      </c>
      <c r="G54" s="6">
        <v>51.921682922097403</v>
      </c>
      <c r="H54" s="6">
        <v>52.519405104146458</v>
      </c>
      <c r="I54" s="6">
        <v>53.117127286195533</v>
      </c>
      <c r="J54" s="6">
        <v>53.714849468244587</v>
      </c>
      <c r="K54" s="6">
        <v>54.312571650293663</v>
      </c>
      <c r="L54" s="6">
        <v>54.910293832342731</v>
      </c>
      <c r="M54" s="6">
        <v>55.508016014391792</v>
      </c>
      <c r="N54" s="6">
        <v>56.105738196440861</v>
      </c>
      <c r="O54" s="6">
        <v>56.703460378489929</v>
      </c>
      <c r="P54" s="6">
        <v>57.30118256053899</v>
      </c>
      <c r="Q54" s="7">
        <v>57.898904742588059</v>
      </c>
    </row>
    <row r="55" spans="1:34" x14ac:dyDescent="0.25">
      <c r="A55" s="8" t="s">
        <v>43</v>
      </c>
      <c r="B55" s="9">
        <f>48.455087391312 * $B$29 / 100</f>
        <v>48.455087391311999</v>
      </c>
      <c r="C55" s="9">
        <f>49.148406497469 * $B$29 / 100</f>
        <v>49.148406497468997</v>
      </c>
      <c r="D55" s="9">
        <f>49.8417256036261 * $B$29 / 100</f>
        <v>49.841725603626102</v>
      </c>
      <c r="E55" s="9">
        <f>50.5350447097832 * $B$29 / 100</f>
        <v>50.535044709783193</v>
      </c>
      <c r="F55" s="9">
        <f>51.2283638159403 * $B$29 / 100</f>
        <v>51.228363815940298</v>
      </c>
      <c r="G55" s="9">
        <f>51.9216829220973 * $B$29 / 100</f>
        <v>51.921682922097297</v>
      </c>
      <c r="H55" s="9">
        <f>52.5194051041464 * $B$29 / 100</f>
        <v>52.519405104146401</v>
      </c>
      <c r="I55" s="9">
        <f>53.1171272861955 * $B$29 / 100</f>
        <v>53.117127286195498</v>
      </c>
      <c r="J55" s="9">
        <f>53.7148494682445 * $B$29 / 100</f>
        <v>53.714849468244502</v>
      </c>
      <c r="K55" s="9">
        <f>54.3125716502936 * $B$29 / 100</f>
        <v>54.312571650293606</v>
      </c>
      <c r="L55" s="9">
        <f>54.9102938323427 * $B$29 / 100</f>
        <v>54.910293832342703</v>
      </c>
      <c r="M55" s="9">
        <f>55.5080160143917 * $B$29 / 100</f>
        <v>55.5080160143917</v>
      </c>
      <c r="N55" s="9">
        <f>56.1057381964408 * $B$29 / 100</f>
        <v>56.105738196440797</v>
      </c>
      <c r="O55" s="9">
        <f>56.7034603784899 * $B$29 / 100</f>
        <v>56.703460378489901</v>
      </c>
      <c r="P55" s="9">
        <f>57.3011825605389 * $B$29 / 100</f>
        <v>57.301182560538898</v>
      </c>
      <c r="Q55" s="10">
        <f>57.898904742588 * $B$29 / 100</f>
        <v>57.898904742588002</v>
      </c>
    </row>
    <row r="58" spans="1:34" ht="28.9" customHeight="1" x14ac:dyDescent="0.5">
      <c r="A58" s="1" t="s">
        <v>15</v>
      </c>
      <c r="B58" s="1"/>
    </row>
    <row r="59" spans="1:34" x14ac:dyDescent="0.25">
      <c r="A59" s="43" t="s">
        <v>16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42</v>
      </c>
      <c r="B60" s="6">
        <v>43.399072294043982</v>
      </c>
      <c r="C60" s="6">
        <v>43.875898163988779</v>
      </c>
      <c r="D60" s="6">
        <v>44.352724033933583</v>
      </c>
      <c r="E60" s="6">
        <v>44.909020882202498</v>
      </c>
      <c r="F60" s="6">
        <v>45.335151413605168</v>
      </c>
      <c r="G60" s="6">
        <v>45.751142877299422</v>
      </c>
      <c r="H60" s="6">
        <v>46.167134340993663</v>
      </c>
      <c r="I60" s="6">
        <v>46.652457715303619</v>
      </c>
      <c r="J60" s="6">
        <v>47.068449178997867</v>
      </c>
      <c r="K60" s="6">
        <v>47.484440642692107</v>
      </c>
      <c r="L60" s="6">
        <v>47.900432106386347</v>
      </c>
      <c r="M60" s="6">
        <v>48.385755480696311</v>
      </c>
      <c r="N60" s="6">
        <v>48.801746944390551</v>
      </c>
      <c r="O60" s="6">
        <v>49.217738408084799</v>
      </c>
      <c r="P60" s="6">
        <v>49.633729871779053</v>
      </c>
      <c r="Q60" s="6">
        <v>50.119053246089003</v>
      </c>
      <c r="R60" s="6">
        <v>50.535044709783243</v>
      </c>
      <c r="S60" s="6">
        <v>50.95103617347749</v>
      </c>
      <c r="T60" s="6">
        <v>51.367027637171738</v>
      </c>
      <c r="U60" s="6">
        <v>51.852351011481687</v>
      </c>
      <c r="V60" s="6">
        <v>52.220544013121931</v>
      </c>
      <c r="W60" s="6">
        <v>52.57917732235137</v>
      </c>
      <c r="X60" s="6">
        <v>52.997582849785722</v>
      </c>
      <c r="Y60" s="6">
        <v>53.356216159015148</v>
      </c>
      <c r="Z60" s="6">
        <v>53.714849468244587</v>
      </c>
      <c r="AA60" s="6">
        <v>54.073482777474027</v>
      </c>
      <c r="AB60" s="6">
        <v>54.491888304908379</v>
      </c>
      <c r="AC60" s="6">
        <v>54.850521614137818</v>
      </c>
      <c r="AD60" s="6">
        <v>55.209154923367258</v>
      </c>
      <c r="AE60" s="6">
        <v>55.567788232596698</v>
      </c>
      <c r="AF60" s="6">
        <v>55.986193760031043</v>
      </c>
      <c r="AG60" s="6">
        <v>56.344827069260489</v>
      </c>
      <c r="AH60" s="7">
        <v>56.703460378489929</v>
      </c>
    </row>
    <row r="61" spans="1:34" x14ac:dyDescent="0.25">
      <c r="A61" s="8" t="s">
        <v>43</v>
      </c>
      <c r="B61" s="9">
        <f>43.3990722940439 * $B$29 / 100</f>
        <v>43.399072294043897</v>
      </c>
      <c r="C61" s="9">
        <f>43.8758981639887 * $B$29 / 100</f>
        <v>43.875898163988701</v>
      </c>
      <c r="D61" s="9">
        <f>44.3527240339335 * $B$29 / 100</f>
        <v>44.352724033933498</v>
      </c>
      <c r="E61" s="9">
        <f>44.9090208822025 * $B$29 / 100</f>
        <v>44.909020882202498</v>
      </c>
      <c r="F61" s="9">
        <f>45.3351514136051 * $B$29 / 100</f>
        <v>45.335151413605097</v>
      </c>
      <c r="G61" s="9">
        <f>45.7511428772994 * $B$29 / 100</f>
        <v>45.751142877299401</v>
      </c>
      <c r="H61" s="9">
        <f>46.1671343409936 * $B$29 / 100</f>
        <v>46.167134340993599</v>
      </c>
      <c r="I61" s="9">
        <f>46.6524577153036 * $B$29 / 100</f>
        <v>46.652457715303598</v>
      </c>
      <c r="J61" s="9">
        <f>47.0684491789978 * $B$29 / 100</f>
        <v>47.068449178997795</v>
      </c>
      <c r="K61" s="9">
        <f>47.4844406426921 * $B$29 / 100</f>
        <v>47.4844406426921</v>
      </c>
      <c r="L61" s="9">
        <f>47.9004321063863 * $B$29 / 100</f>
        <v>47.900432106386297</v>
      </c>
      <c r="M61" s="9">
        <f>48.3857554806963 * $B$29 / 100</f>
        <v>48.385755480696297</v>
      </c>
      <c r="N61" s="9">
        <f>48.8017469443905 * $B$29 / 100</f>
        <v>48.801746944390494</v>
      </c>
      <c r="O61" s="9">
        <f>49.2177384080848 * $B$29 / 100</f>
        <v>49.217738408084799</v>
      </c>
      <c r="P61" s="9">
        <f>49.633729871779 * $B$29 / 100</f>
        <v>49.633729871779003</v>
      </c>
      <c r="Q61" s="9">
        <f>50.1190532460889 * $B$29 / 100</f>
        <v>50.119053246088903</v>
      </c>
      <c r="R61" s="9">
        <f>50.5350447097832 * $B$29 / 100</f>
        <v>50.535044709783193</v>
      </c>
      <c r="S61" s="9">
        <f>50.9510361734774 * $B$29 / 100</f>
        <v>50.951036173477398</v>
      </c>
      <c r="T61" s="9">
        <f>51.3670276371717 * $B$29 / 100</f>
        <v>51.367027637171702</v>
      </c>
      <c r="U61" s="9">
        <f>51.8523510114816 * $B$29 / 100</f>
        <v>51.852351011481602</v>
      </c>
      <c r="V61" s="9">
        <f>52.2205440131219 * $B$29 / 100</f>
        <v>52.220544013121895</v>
      </c>
      <c r="W61" s="9">
        <f>52.5791773223513 * $B$29 / 100</f>
        <v>52.579177322351299</v>
      </c>
      <c r="X61" s="9">
        <f>52.9975828497857 * $B$29 / 100</f>
        <v>52.997582849785701</v>
      </c>
      <c r="Y61" s="9">
        <f>53.3562161590151 * $B$29 / 100</f>
        <v>53.356216159015091</v>
      </c>
      <c r="Z61" s="9">
        <f>53.7148494682445 * $B$29 / 100</f>
        <v>53.714849468244502</v>
      </c>
      <c r="AA61" s="9">
        <f>54.073482777474 * $B$29 / 100</f>
        <v>54.073482777473998</v>
      </c>
      <c r="AB61" s="9">
        <f>54.4918883049083 * $B$29 / 100</f>
        <v>54.491888304908301</v>
      </c>
      <c r="AC61" s="9">
        <f>54.8505216141378 * $B$29 / 100</f>
        <v>54.850521614137797</v>
      </c>
      <c r="AD61" s="9">
        <f>55.2091549233672 * $B$29 / 100</f>
        <v>55.209154923367208</v>
      </c>
      <c r="AE61" s="9">
        <f>55.5677882325967 * $B$29 / 100</f>
        <v>55.567788232596698</v>
      </c>
      <c r="AF61" s="9">
        <f>55.986193760031 * $B$29 / 100</f>
        <v>55.986193760031</v>
      </c>
      <c r="AG61" s="9">
        <f>56.3448270692604 * $B$29 / 100</f>
        <v>56.344827069260397</v>
      </c>
      <c r="AH61" s="10">
        <f>56.7034603784899 * $B$29 / 100</f>
        <v>56.703460378489901</v>
      </c>
    </row>
    <row r="64" spans="1:34" ht="28.9" customHeight="1" x14ac:dyDescent="0.5">
      <c r="A64" s="1" t="s">
        <v>18</v>
      </c>
      <c r="B64" s="1"/>
    </row>
    <row r="65" spans="1:34" x14ac:dyDescent="0.25">
      <c r="A65" s="43" t="s">
        <v>13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42</v>
      </c>
      <c r="B66" s="6">
        <v>29.556397463683361</v>
      </c>
      <c r="C66" s="6">
        <v>31.349293611023061</v>
      </c>
      <c r="D66" s="6">
        <v>33.045056949399182</v>
      </c>
      <c r="E66" s="6">
        <v>34.657948116816407</v>
      </c>
      <c r="F66" s="6">
        <v>36.199046210457567</v>
      </c>
      <c r="G66" s="6">
        <v>37.677161854706434</v>
      </c>
      <c r="H66" s="6">
        <v>38.948697507892547</v>
      </c>
      <c r="I66" s="6">
        <v>40.220233161078681</v>
      </c>
      <c r="J66" s="6">
        <v>41.491768814264802</v>
      </c>
      <c r="K66" s="6">
        <v>42.763304467450922</v>
      </c>
      <c r="L66" s="6">
        <v>44.034840120637043</v>
      </c>
      <c r="M66" s="6">
        <v>45.265819502989473</v>
      </c>
      <c r="N66" s="6">
        <v>46.37513007284079</v>
      </c>
      <c r="O66" s="6">
        <v>47.484440642692107</v>
      </c>
      <c r="P66" s="6">
        <v>48.593751212543431</v>
      </c>
      <c r="Q66" s="6">
        <v>49.703061782394762</v>
      </c>
      <c r="R66" s="6">
        <v>50.812372352246072</v>
      </c>
      <c r="S66" s="6">
        <v>51.921682922097403</v>
      </c>
      <c r="T66" s="6">
        <v>52.878038413375897</v>
      </c>
      <c r="U66" s="6">
        <v>53.834393904654412</v>
      </c>
      <c r="V66" s="6">
        <v>54.790749395932913</v>
      </c>
      <c r="W66" s="6">
        <v>55.747104887211421</v>
      </c>
      <c r="X66" s="6">
        <v>56.703460378489929</v>
      </c>
      <c r="Y66" s="6">
        <v>57.65981586976843</v>
      </c>
      <c r="Z66" s="6">
        <v>58.545487574736782</v>
      </c>
      <c r="AA66" s="6">
        <v>59.407598017601721</v>
      </c>
      <c r="AB66" s="6">
        <v>60.269708460466667</v>
      </c>
      <c r="AC66" s="6">
        <v>61.131818903331627</v>
      </c>
      <c r="AD66" s="6">
        <v>61.99392934619658</v>
      </c>
      <c r="AE66" s="6">
        <v>62.856039789061533</v>
      </c>
      <c r="AF66" s="6">
        <v>63.699782774171453</v>
      </c>
      <c r="AG66" s="6">
        <v>64.532495015993078</v>
      </c>
      <c r="AH66" s="7">
        <v>65.354598158826704</v>
      </c>
    </row>
    <row r="67" spans="1:34" x14ac:dyDescent="0.25">
      <c r="A67" s="8" t="s">
        <v>43</v>
      </c>
      <c r="B67" s="9">
        <f>29.5563974636833 * $B$29 / 100</f>
        <v>29.5563974636833</v>
      </c>
      <c r="C67" s="9">
        <f>31.349293611023 * $B$29 / 100</f>
        <v>31.349293611023</v>
      </c>
      <c r="D67" s="9">
        <f>33.0450569493991 * $B$29 / 100</f>
        <v>33.045056949399097</v>
      </c>
      <c r="E67" s="9">
        <f>34.6579481168164 * $B$29 / 100</f>
        <v>34.657948116816399</v>
      </c>
      <c r="F67" s="9">
        <f>36.1990462104575 * $B$29 / 100</f>
        <v>36.199046210457503</v>
      </c>
      <c r="G67" s="9">
        <f>37.6771618547064 * $B$29 / 100</f>
        <v>37.677161854706398</v>
      </c>
      <c r="H67" s="9">
        <f>38.9486975078925 * $B$29 / 100</f>
        <v>38.948697507892497</v>
      </c>
      <c r="I67" s="9">
        <f>40.2202331610786 * $B$29 / 100</f>
        <v>40.220233161078603</v>
      </c>
      <c r="J67" s="9">
        <f>41.4917688142648 * $B$29 / 100</f>
        <v>41.491768814264809</v>
      </c>
      <c r="K67" s="9">
        <f>42.7633044674509 * $B$29 / 100</f>
        <v>42.763304467450901</v>
      </c>
      <c r="L67" s="9">
        <f>44.034840120637 * $B$29 / 100</f>
        <v>44.034840120637</v>
      </c>
      <c r="M67" s="9">
        <f>45.2658195029894 * $B$29 / 100</f>
        <v>45.265819502989395</v>
      </c>
      <c r="N67" s="9">
        <f>46.3751300728407 * $B$29 / 100</f>
        <v>46.37513007284069</v>
      </c>
      <c r="O67" s="9">
        <f>47.4844406426921 * $B$29 / 100</f>
        <v>47.4844406426921</v>
      </c>
      <c r="P67" s="9">
        <f>48.5937512125434 * $B$29 / 100</f>
        <v>48.593751212543403</v>
      </c>
      <c r="Q67" s="9">
        <f>49.7030617823947 * $B$29 / 100</f>
        <v>49.703061782394698</v>
      </c>
      <c r="R67" s="9">
        <f>50.812372352246 * $B$29 / 100</f>
        <v>50.812372352246001</v>
      </c>
      <c r="S67" s="9">
        <f>51.9216829220973 * $B$29 / 100</f>
        <v>51.921682922097297</v>
      </c>
      <c r="T67" s="9">
        <f>52.8780384133759 * $B$29 / 100</f>
        <v>52.878038413375897</v>
      </c>
      <c r="U67" s="9">
        <f>53.8343939046544 * $B$29 / 100</f>
        <v>53.834393904654398</v>
      </c>
      <c r="V67" s="9">
        <f>54.7907493959329 * $B$29 / 100</f>
        <v>54.790749395932899</v>
      </c>
      <c r="W67" s="9">
        <f>55.7471048872114 * $B$29 / 100</f>
        <v>55.7471048872114</v>
      </c>
      <c r="X67" s="9">
        <f>56.7034603784899 * $B$29 / 100</f>
        <v>56.703460378489901</v>
      </c>
      <c r="Y67" s="9">
        <f>57.6598158697684 * $B$29 / 100</f>
        <v>57.659815869768401</v>
      </c>
      <c r="Z67" s="9">
        <f>58.5454875747367 * $B$29 / 100</f>
        <v>58.545487574736697</v>
      </c>
      <c r="AA67" s="9">
        <f>59.4075980176017 * $B$29 / 100</f>
        <v>59.407598017601707</v>
      </c>
      <c r="AB67" s="9">
        <f>60.2697084604666 * $B$29 / 100</f>
        <v>60.269708460466603</v>
      </c>
      <c r="AC67" s="9">
        <f>61.1318189033316 * $B$29 / 100</f>
        <v>61.131818903331599</v>
      </c>
      <c r="AD67" s="9">
        <f>61.9939293461965 * $B$29 / 100</f>
        <v>61.993929346196502</v>
      </c>
      <c r="AE67" s="9">
        <f>62.8560397890615 * $B$29 / 100</f>
        <v>62.856039789061498</v>
      </c>
      <c r="AF67" s="9">
        <f>63.6997827741714 * $B$29 / 100</f>
        <v>63.699782774171396</v>
      </c>
      <c r="AG67" s="9">
        <f>64.532495015993 * $B$29 / 100</f>
        <v>64.532495015993007</v>
      </c>
      <c r="AH67" s="10">
        <f>65.3545981588267 * $B$29 / 100</f>
        <v>65.354598158826704</v>
      </c>
    </row>
    <row r="70" spans="1:34" ht="28.9" customHeight="1" x14ac:dyDescent="0.5">
      <c r="A70" s="1" t="s">
        <v>46</v>
      </c>
      <c r="B70" s="1"/>
    </row>
    <row r="71" spans="1:34" x14ac:dyDescent="0.25">
      <c r="A71" s="43" t="s">
        <v>13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42</v>
      </c>
      <c r="B72" s="6">
        <v>29.556397463683361</v>
      </c>
      <c r="C72" s="6">
        <v>31.78171808807474</v>
      </c>
      <c r="D72" s="6">
        <v>33.861107161882451</v>
      </c>
      <c r="E72" s="6">
        <v>35.819988160622223</v>
      </c>
      <c r="F72" s="6">
        <v>37.677161854706434</v>
      </c>
      <c r="G72" s="6">
        <v>39.266581421189088</v>
      </c>
      <c r="H72" s="6">
        <v>40.856000987671742</v>
      </c>
      <c r="I72" s="6">
        <v>42.445420554154403</v>
      </c>
      <c r="J72" s="6">
        <v>44.034840120637043</v>
      </c>
      <c r="K72" s="6">
        <v>45.543147145452288</v>
      </c>
      <c r="L72" s="6">
        <v>46.929785357766448</v>
      </c>
      <c r="M72" s="6">
        <v>48.316423570080602</v>
      </c>
      <c r="N72" s="6">
        <v>49.703061782394762</v>
      </c>
      <c r="O72" s="6">
        <v>51.089699994708909</v>
      </c>
      <c r="P72" s="6">
        <v>52.399860667736647</v>
      </c>
      <c r="Q72" s="6">
        <v>53.595305031834783</v>
      </c>
      <c r="R72" s="6">
        <v>54.790749395932913</v>
      </c>
      <c r="S72" s="6">
        <v>55.986193760031043</v>
      </c>
      <c r="T72" s="6">
        <v>57.181638124129179</v>
      </c>
      <c r="U72" s="6">
        <v>58.329959964020532</v>
      </c>
      <c r="V72" s="6">
        <v>59.407598017601721</v>
      </c>
      <c r="W72" s="6">
        <v>60.485236071182911</v>
      </c>
      <c r="X72" s="6">
        <v>61.5628741247641</v>
      </c>
      <c r="Y72" s="6">
        <v>62.64051217834529</v>
      </c>
      <c r="Z72" s="6">
        <v>63.696919073858368</v>
      </c>
      <c r="AA72" s="6">
        <v>64.736089108301115</v>
      </c>
      <c r="AB72" s="6">
        <v>65.758839455803511</v>
      </c>
      <c r="AC72" s="6">
        <v>66.765924692992769</v>
      </c>
      <c r="AD72" s="6">
        <v>67.758043313296909</v>
      </c>
      <c r="AE72" s="6">
        <v>68.735843394715531</v>
      </c>
      <c r="AF72" s="6">
        <v>69.699927551749283</v>
      </c>
      <c r="AG72" s="6">
        <v>70.650857278983793</v>
      </c>
      <c r="AH72" s="7">
        <v>71.589156775251752</v>
      </c>
    </row>
    <row r="73" spans="1:34" x14ac:dyDescent="0.25">
      <c r="A73" s="8" t="s">
        <v>43</v>
      </c>
      <c r="B73" s="9">
        <f>29.5563974636833 * $B$29 / 100</f>
        <v>29.5563974636833</v>
      </c>
      <c r="C73" s="9">
        <f>31.7817180880747 * $B$29 / 100</f>
        <v>31.781718088074697</v>
      </c>
      <c r="D73" s="9">
        <f>33.8611071618824 * $B$29 / 100</f>
        <v>33.861107161882401</v>
      </c>
      <c r="E73" s="9">
        <f>35.8199881606222 * $B$29 / 100</f>
        <v>35.819988160622202</v>
      </c>
      <c r="F73" s="9">
        <f>37.6771618547064 * $B$29 / 100</f>
        <v>37.677161854706398</v>
      </c>
      <c r="G73" s="9">
        <f>39.266581421189 * $B$29 / 100</f>
        <v>39.266581421189002</v>
      </c>
      <c r="H73" s="9">
        <f>40.8560009876717 * $B$29 / 100</f>
        <v>40.856000987671699</v>
      </c>
      <c r="I73" s="9">
        <f>42.4454205541543 * $B$29 / 100</f>
        <v>42.44542055415431</v>
      </c>
      <c r="J73" s="9">
        <f>44.034840120637 * $B$29 / 100</f>
        <v>44.034840120637</v>
      </c>
      <c r="K73" s="9">
        <f>45.5431471454522 * $B$29 / 100</f>
        <v>45.543147145452203</v>
      </c>
      <c r="L73" s="9">
        <f>46.9297853577664 * $B$29 / 100</f>
        <v>46.929785357766399</v>
      </c>
      <c r="M73" s="9">
        <f>48.3164235700806 * $B$29 / 100</f>
        <v>48.316423570080609</v>
      </c>
      <c r="N73" s="9">
        <f>49.7030617823947 * $B$29 / 100</f>
        <v>49.703061782394698</v>
      </c>
      <c r="O73" s="9">
        <f>51.0896999947089 * $B$29 / 100</f>
        <v>51.089699994708901</v>
      </c>
      <c r="P73" s="9">
        <f>52.3998606677366 * $B$29 / 100</f>
        <v>52.39986066773659</v>
      </c>
      <c r="Q73" s="9">
        <f>53.5953050318347 * $B$29 / 100</f>
        <v>53.595305031834698</v>
      </c>
      <c r="R73" s="9">
        <f>54.7907493959329 * $B$29 / 100</f>
        <v>54.790749395932899</v>
      </c>
      <c r="S73" s="9">
        <f>55.986193760031 * $B$29 / 100</f>
        <v>55.986193760031</v>
      </c>
      <c r="T73" s="9">
        <f>57.1816381241291 * $B$29 / 100</f>
        <v>57.181638124129101</v>
      </c>
      <c r="U73" s="9">
        <f>58.3299599640205 * $B$29 / 100</f>
        <v>58.329959964020503</v>
      </c>
      <c r="V73" s="9">
        <f>59.4075980176017 * $B$29 / 100</f>
        <v>59.407598017601707</v>
      </c>
      <c r="W73" s="9">
        <f>60.4852360711829 * $B$29 / 100</f>
        <v>60.485236071182896</v>
      </c>
      <c r="X73" s="9">
        <f>61.5628741247641 * $B$29 / 100</f>
        <v>61.5628741247641</v>
      </c>
      <c r="Y73" s="9">
        <f>62.6405121783452 * $B$29 / 100</f>
        <v>62.640512178345197</v>
      </c>
      <c r="Z73" s="9">
        <f>63.6969190738583 * $B$29 / 100</f>
        <v>63.696919073858297</v>
      </c>
      <c r="AA73" s="9">
        <f>64.7360891083011 * $B$29 / 100</f>
        <v>64.736089108301101</v>
      </c>
      <c r="AB73" s="9">
        <f>65.7588394558035 * $B$29 / 100</f>
        <v>65.758839455803496</v>
      </c>
      <c r="AC73" s="9">
        <f>66.7659246929927 * $B$29 / 100</f>
        <v>66.765924692992698</v>
      </c>
      <c r="AD73" s="9">
        <f>67.7580433132969 * $B$29 / 100</f>
        <v>67.758043313296895</v>
      </c>
      <c r="AE73" s="9">
        <f>68.7358433947155 * $B$29 / 100</f>
        <v>68.735843394715502</v>
      </c>
      <c r="AF73" s="9">
        <f>69.6999275517492 * $B$29 / 100</f>
        <v>69.699927551749198</v>
      </c>
      <c r="AG73" s="9">
        <f>70.6508572789837 * $B$29 / 100</f>
        <v>70.650857278983693</v>
      </c>
      <c r="AH73" s="10">
        <f>71.5891567752517 * $B$29 / 100</f>
        <v>71.589156775251695</v>
      </c>
    </row>
    <row r="76" spans="1:34" ht="28.9" customHeight="1" x14ac:dyDescent="0.5">
      <c r="A76" s="1" t="s">
        <v>20</v>
      </c>
      <c r="B76" s="1"/>
    </row>
    <row r="77" spans="1:34" x14ac:dyDescent="0.25">
      <c r="A77" s="43" t="s">
        <v>16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42</v>
      </c>
      <c r="B78" s="6">
        <v>46.37513007284079</v>
      </c>
      <c r="C78" s="6">
        <v>47.068449178997867</v>
      </c>
      <c r="D78" s="6">
        <v>47.761768285154943</v>
      </c>
      <c r="E78" s="6">
        <v>48.455087391312013</v>
      </c>
      <c r="F78" s="6">
        <v>49.14840649746909</v>
      </c>
      <c r="G78" s="6">
        <v>49.841725603626173</v>
      </c>
      <c r="H78" s="6">
        <v>50.535044709783243</v>
      </c>
      <c r="I78" s="6">
        <v>51.22836381594032</v>
      </c>
      <c r="J78" s="6">
        <v>51.921682922097403</v>
      </c>
      <c r="K78" s="6">
        <v>52.519405104146458</v>
      </c>
      <c r="L78" s="6">
        <v>53.117127286195533</v>
      </c>
      <c r="M78" s="6">
        <v>53.714849468244587</v>
      </c>
      <c r="N78" s="6">
        <v>54.312571650293663</v>
      </c>
      <c r="O78" s="6">
        <v>54.910293832342731</v>
      </c>
      <c r="P78" s="6">
        <v>55.508016014391792</v>
      </c>
      <c r="Q78" s="6">
        <v>56.105738196440861</v>
      </c>
      <c r="R78" s="7">
        <v>56.703460378489929</v>
      </c>
    </row>
    <row r="79" spans="1:34" x14ac:dyDescent="0.25">
      <c r="A79" s="8" t="s">
        <v>43</v>
      </c>
      <c r="B79" s="9">
        <f>46.3751300728407 * $B$29 / 100</f>
        <v>46.37513007284069</v>
      </c>
      <c r="C79" s="9">
        <f>47.0684491789978 * $B$29 / 100</f>
        <v>47.068449178997795</v>
      </c>
      <c r="D79" s="9">
        <f>47.7617682851549 * $B$29 / 100</f>
        <v>47.761768285154901</v>
      </c>
      <c r="E79" s="9">
        <f>48.455087391312 * $B$29 / 100</f>
        <v>48.455087391311999</v>
      </c>
      <c r="F79" s="9">
        <f>49.148406497469 * $B$29 / 100</f>
        <v>49.148406497468997</v>
      </c>
      <c r="G79" s="9">
        <f>49.8417256036261 * $B$29 / 100</f>
        <v>49.841725603626102</v>
      </c>
      <c r="H79" s="9">
        <f>50.5350447097832 * $B$29 / 100</f>
        <v>50.535044709783193</v>
      </c>
      <c r="I79" s="9">
        <f>51.2283638159403 * $B$29 / 100</f>
        <v>51.228363815940298</v>
      </c>
      <c r="J79" s="9">
        <f>51.9216829220973 * $B$29 / 100</f>
        <v>51.921682922097297</v>
      </c>
      <c r="K79" s="9">
        <f>52.5194051041464 * $B$29 / 100</f>
        <v>52.519405104146401</v>
      </c>
      <c r="L79" s="9">
        <f>53.1171272861955 * $B$29 / 100</f>
        <v>53.117127286195498</v>
      </c>
      <c r="M79" s="9">
        <f>53.7148494682445 * $B$29 / 100</f>
        <v>53.714849468244502</v>
      </c>
      <c r="N79" s="9">
        <f>54.3125716502936 * $B$29 / 100</f>
        <v>54.312571650293606</v>
      </c>
      <c r="O79" s="9">
        <f>54.9102938323427 * $B$29 / 100</f>
        <v>54.910293832342703</v>
      </c>
      <c r="P79" s="9">
        <f>55.5080160143917 * $B$29 / 100</f>
        <v>55.5080160143917</v>
      </c>
      <c r="Q79" s="9">
        <f>56.1057381964408 * $B$29 / 100</f>
        <v>56.105738196440797</v>
      </c>
      <c r="R79" s="10">
        <f>56.7034603784899 * $B$29 / 100</f>
        <v>56.703460378489901</v>
      </c>
    </row>
  </sheetData>
  <sheetProtection algorithmName="SHA-512" hashValue="ZhNPR8gadWTNRHZiogcdM53m7XkvAELQuUhIRvjKnLx2tR+62LR/r+StXYXIr/0QM/uBG8CoaELuRzI7JMudkQ==" saltValue="d1q9FJYEfqu91C53z/OFeQ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2022-05-18T03:52:39Z</dcterms:created>
  <dcterms:modified xsi:type="dcterms:W3CDTF">2022-05-23T00:02:34Z</dcterms:modified>
</cp:coreProperties>
</file>