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25M\"/>
    </mc:Choice>
  </mc:AlternateContent>
  <xr:revisionPtr revIDLastSave="0" documentId="13_ncr:1_{34F2B048-0E1F-4EE2-B02C-BBC3D54EBB99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<sst xmlns="http://schemas.openxmlformats.org/spreadsheetml/2006/main" count="123" uniqueCount="47">
  <si>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HP725M GM HP TUNERS</t>
  </si>
  <si>
    <t>Injector Type:</t>
  </si>
  <si>
    <t>HP725M</t>
  </si>
  <si>
    <t>Matched Set:</t>
  </si>
  <si>
    <t>None selected</t>
  </si>
  <si>
    <t>Report Date:</t>
  </si>
  <si>
    <t>20/05/2022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</si>
  <si>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</si>
  <si>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</si>
  <si>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</si>
  <si>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</si>
  <si>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</si>
  <si>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</si>
  <si>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</si>
  <si>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</si>
  <si>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</si>
  <si>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</si>
  <si>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</si>
  <si>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</si>
  <si>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</si>
  <si>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</si>
  <si>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HP725M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</si>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</sst>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314325</xdr:colOff>
      <xdr:row>9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8A62A8-601B-4D74-B9C1-CE2698DAA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0F500B-BEB1-4571-AC2F-A9605EF12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A6CF95-3C43-4A5B-BC6E-F814B656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6B736-91B6-4D91-9E8E-5B6CCB16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/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7</v>
      </c>
      <c r="B23" s="13">
        <v>400</v>
      </c>
      <c r="C23" s="13" t="s">
        <v>8</v>
      </c>
      <c r="D23" s="14"/>
    </row>
    <row r="24" spans="1:18" x14ac:dyDescent="0.25">
      <c r="A24" s="5" t="s">
        <v>9</v>
      </c>
      <c r="B24" s="13">
        <v>14</v>
      </c>
      <c r="C24" s="13" t="s">
        <v>10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11</v>
      </c>
      <c r="B31" s="1"/>
    </row>
    <row r="32" spans="1:18" x14ac:dyDescent="0.25">
      <c r="A32" s="17" t="s">
        <v>12</v>
      </c>
      <c r="B32" s="18" t="s">
        <v>13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14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4.6981990915826808</v>
      </c>
      <c r="C34" s="24">
        <v>4.7228800475977613</v>
      </c>
      <c r="D34" s="24">
        <v>4.747725198154658</v>
      </c>
      <c r="E34" s="24">
        <v>4.7727340359120376</v>
      </c>
      <c r="F34" s="24">
        <v>4.7979060535285676</v>
      </c>
      <c r="G34" s="24">
        <v>4.8232407436629181</v>
      </c>
      <c r="H34" s="24">
        <v>4.8487375989737558</v>
      </c>
      <c r="I34" s="24">
        <v>4.8743961121197499</v>
      </c>
      <c r="J34" s="24">
        <v>4.9002157757595652</v>
      </c>
      <c r="K34" s="24">
        <v>4.926196082551872</v>
      </c>
      <c r="L34" s="24">
        <v>4.9523365251553404</v>
      </c>
      <c r="M34" s="24">
        <v>4.9786365975425024</v>
      </c>
      <c r="N34" s="24">
        <v>5.0050957989413742</v>
      </c>
      <c r="O34" s="24">
        <v>5.0317136298938427</v>
      </c>
      <c r="P34" s="24">
        <v>5.0584895909417904</v>
      </c>
      <c r="Q34" s="24">
        <v>5.0854231826271006</v>
      </c>
      <c r="R34" s="25">
        <v>5.1125139054916584</v>
      </c>
    </row>
    <row r="35" spans="1:18" x14ac:dyDescent="0.25">
      <c r="A35" s="23">
        <v>5</v>
      </c>
      <c r="B35" s="24">
        <v>4.2201365820829686</v>
      </c>
      <c r="C35" s="24">
        <v>4.2422455148616773</v>
      </c>
      <c r="D35" s="24">
        <v>4.2645072114862632</v>
      </c>
      <c r="E35" s="24">
        <v>4.2869211827050622</v>
      </c>
      <c r="F35" s="24">
        <v>4.309486939266411</v>
      </c>
      <c r="G35" s="24">
        <v>4.3322039919186448</v>
      </c>
      <c r="H35" s="24">
        <v>4.3550718514101012</v>
      </c>
      <c r="I35" s="24">
        <v>4.3780900284891162</v>
      </c>
      <c r="J35" s="24">
        <v>4.4012580339040248</v>
      </c>
      <c r="K35" s="24">
        <v>4.4245753784031656</v>
      </c>
      <c r="L35" s="24">
        <v>4.4480415727348737</v>
      </c>
      <c r="M35" s="24">
        <v>4.471656128961353</v>
      </c>
      <c r="N35" s="24">
        <v>4.4954185644002891</v>
      </c>
      <c r="O35" s="24">
        <v>4.5193283976832319</v>
      </c>
      <c r="P35" s="24">
        <v>4.5433851474417342</v>
      </c>
      <c r="Q35" s="24">
        <v>4.5675883323073512</v>
      </c>
      <c r="R35" s="25">
        <v>4.5919374709116312</v>
      </c>
    </row>
    <row r="36" spans="1:18" x14ac:dyDescent="0.25">
      <c r="A36" s="23">
        <v>5.5</v>
      </c>
      <c r="B36" s="24">
        <v>3.7923318448649561</v>
      </c>
      <c r="C36" s="24">
        <v>3.8120725436617202</v>
      </c>
      <c r="D36" s="24">
        <v>3.8319549879844428</v>
      </c>
      <c r="E36" s="24">
        <v>3.8519787066711269</v>
      </c>
      <c r="F36" s="24">
        <v>3.8721432285597772</v>
      </c>
      <c r="G36" s="24">
        <v>3.8924480824884009</v>
      </c>
      <c r="H36" s="24">
        <v>3.9128927972949978</v>
      </c>
      <c r="I36" s="24">
        <v>3.9334769018175781</v>
      </c>
      <c r="J36" s="24">
        <v>3.9541999248941408</v>
      </c>
      <c r="K36" s="24">
        <v>3.9750613953626952</v>
      </c>
      <c r="L36" s="24">
        <v>3.996060842061242</v>
      </c>
      <c r="M36" s="24">
        <v>4.0171977951416578</v>
      </c>
      <c r="N36" s="24">
        <v>4.0384717900112914</v>
      </c>
      <c r="O36" s="24">
        <v>4.0598823633913668</v>
      </c>
      <c r="P36" s="24">
        <v>4.0814290520030996</v>
      </c>
      <c r="Q36" s="24">
        <v>4.1031113925677163</v>
      </c>
      <c r="R36" s="25">
        <v>4.1249289218064318</v>
      </c>
    </row>
    <row r="37" spans="1:18" x14ac:dyDescent="0.25">
      <c r="A37" s="23">
        <v>6</v>
      </c>
      <c r="B37" s="24">
        <v>3.4108677747442102</v>
      </c>
      <c r="C37" s="24">
        <v>3.428435931461058</v>
      </c>
      <c r="D37" s="24">
        <v>3.4461352277599619</v>
      </c>
      <c r="E37" s="24">
        <v>3.4639652105685972</v>
      </c>
      <c r="F37" s="24">
        <v>3.4819254268146329</v>
      </c>
      <c r="G37" s="24">
        <v>3.5000154234257468</v>
      </c>
      <c r="H37" s="24">
        <v>3.5182347473296081</v>
      </c>
      <c r="I37" s="24">
        <v>3.5365829454538908</v>
      </c>
      <c r="J37" s="24">
        <v>3.5550595647262688</v>
      </c>
      <c r="K37" s="24">
        <v>3.573664152074413</v>
      </c>
      <c r="L37" s="24">
        <v>3.592396254425998</v>
      </c>
      <c r="M37" s="24">
        <v>3.6112554200225651</v>
      </c>
      <c r="N37" s="24">
        <v>3.6302412023611348</v>
      </c>
      <c r="O37" s="24">
        <v>3.649353156252594</v>
      </c>
      <c r="P37" s="24">
        <v>3.6685908365078319</v>
      </c>
      <c r="Q37" s="24">
        <v>3.6879537979377401</v>
      </c>
      <c r="R37" s="25">
        <v>3.7074415953532029</v>
      </c>
    </row>
    <row r="38" spans="1:18" x14ac:dyDescent="0.25">
      <c r="A38" s="23">
        <v>6.5</v>
      </c>
      <c r="B38" s="24">
        <v>3.0719862102119779</v>
      </c>
      <c r="C38" s="24">
        <v>3.087569419398533</v>
      </c>
      <c r="D38" s="24">
        <v>3.103273574599263</v>
      </c>
      <c r="E38" s="24">
        <v>3.1190982408315091</v>
      </c>
      <c r="F38" s="24">
        <v>3.135042983112613</v>
      </c>
      <c r="G38" s="24">
        <v>3.1511073664599172</v>
      </c>
      <c r="H38" s="24">
        <v>3.1672909558907598</v>
      </c>
      <c r="I38" s="24">
        <v>3.1835933164224861</v>
      </c>
      <c r="J38" s="24">
        <v>3.2000140130724342</v>
      </c>
      <c r="K38" s="24">
        <v>3.2165526108579452</v>
      </c>
      <c r="L38" s="24">
        <v>3.2332086747963609</v>
      </c>
      <c r="M38" s="24">
        <v>3.2499817712188941</v>
      </c>
      <c r="N38" s="24">
        <v>3.266871471712228</v>
      </c>
      <c r="O38" s="24">
        <v>3.2838773491769242</v>
      </c>
      <c r="P38" s="24">
        <v>3.300998976513537</v>
      </c>
      <c r="Q38" s="24">
        <v>3.3182359266226249</v>
      </c>
      <c r="R38" s="25">
        <v>3.335587772404744</v>
      </c>
    </row>
    <row r="39" spans="1:18" x14ac:dyDescent="0.25">
      <c r="A39" s="23">
        <v>7</v>
      </c>
      <c r="B39" s="24">
        <v>2.7720879334351669</v>
      </c>
      <c r="C39" s="24">
        <v>2.7858656922886489</v>
      </c>
      <c r="D39" s="24">
        <v>2.7997546159644449</v>
      </c>
      <c r="E39" s="24">
        <v>2.8137542875695631</v>
      </c>
      <c r="F39" s="24">
        <v>2.827864290211012</v>
      </c>
      <c r="G39" s="24">
        <v>2.8420842069958039</v>
      </c>
      <c r="H39" s="24">
        <v>2.8564136210309461</v>
      </c>
      <c r="I39" s="24">
        <v>2.8708521154234492</v>
      </c>
      <c r="J39" s="24">
        <v>2.8853992732803211</v>
      </c>
      <c r="K39" s="24">
        <v>2.9000546777085732</v>
      </c>
      <c r="L39" s="24">
        <v>2.9148179118152129</v>
      </c>
      <c r="M39" s="24">
        <v>2.9296885600211211</v>
      </c>
      <c r="N39" s="24">
        <v>2.944666212002653</v>
      </c>
      <c r="O39" s="24">
        <v>2.9597504587500341</v>
      </c>
      <c r="P39" s="24">
        <v>2.9749408912534889</v>
      </c>
      <c r="Q39" s="24">
        <v>2.9902371005032449</v>
      </c>
      <c r="R39" s="25">
        <v>3.0056386774895261</v>
      </c>
    </row>
    <row r="40" spans="1:18" x14ac:dyDescent="0.25">
      <c r="A40" s="23">
        <v>7.5</v>
      </c>
      <c r="B40" s="24">
        <v>2.5077326702563409</v>
      </c>
      <c r="C40" s="24">
        <v>2.519876378621571</v>
      </c>
      <c r="D40" s="24">
        <v>2.532121882993271</v>
      </c>
      <c r="E40" s="24">
        <v>2.5444687845681169</v>
      </c>
      <c r="F40" s="24">
        <v>2.556916684542788</v>
      </c>
      <c r="G40" s="24">
        <v>2.5694651841139629</v>
      </c>
      <c r="H40" s="24">
        <v>2.5821138844783169</v>
      </c>
      <c r="I40" s="24">
        <v>2.59486238683253</v>
      </c>
      <c r="J40" s="24">
        <v>2.607710292373278</v>
      </c>
      <c r="K40" s="24">
        <v>2.6206572022972412</v>
      </c>
      <c r="L40" s="24">
        <v>2.633702717801095</v>
      </c>
      <c r="M40" s="24">
        <v>2.6468464413953878</v>
      </c>
      <c r="N40" s="24">
        <v>2.6600879808461428</v>
      </c>
      <c r="O40" s="24">
        <v>2.6734269452332562</v>
      </c>
      <c r="P40" s="24">
        <v>2.6868629436366191</v>
      </c>
      <c r="Q40" s="24">
        <v>2.700395585136127</v>
      </c>
      <c r="R40" s="25">
        <v>2.714024478811671</v>
      </c>
    </row>
    <row r="41" spans="1:18" x14ac:dyDescent="0.25">
      <c r="A41" s="23">
        <v>8</v>
      </c>
      <c r="B41" s="24">
        <v>2.2756390901937422</v>
      </c>
      <c r="C41" s="24">
        <v>2.2863120505631351</v>
      </c>
      <c r="D41" s="24">
        <v>2.297077850499174</v>
      </c>
      <c r="E41" s="24">
        <v>2.307936109288204</v>
      </c>
      <c r="F41" s="24">
        <v>2.3188864462165699</v>
      </c>
      <c r="G41" s="24">
        <v>2.32992848057062</v>
      </c>
      <c r="H41" s="24">
        <v>2.3410618316366971</v>
      </c>
      <c r="I41" s="24">
        <v>2.352286118701151</v>
      </c>
      <c r="J41" s="24">
        <v>2.363600961050325</v>
      </c>
      <c r="K41" s="24">
        <v>2.375005977970567</v>
      </c>
      <c r="L41" s="24">
        <v>2.3865007887482221</v>
      </c>
      <c r="M41" s="24">
        <v>2.398085013983505</v>
      </c>
      <c r="N41" s="24">
        <v>2.40975827953211</v>
      </c>
      <c r="O41" s="24">
        <v>2.421520212563598</v>
      </c>
      <c r="P41" s="24">
        <v>2.4333704402475331</v>
      </c>
      <c r="Q41" s="24">
        <v>2.4453085897534739</v>
      </c>
      <c r="R41" s="25">
        <v>2.4573342882509852</v>
      </c>
    </row>
    <row r="42" spans="1:18" x14ac:dyDescent="0.25">
      <c r="A42" s="23">
        <v>8.5</v>
      </c>
      <c r="B42" s="24">
        <v>2.0726848064412668</v>
      </c>
      <c r="C42" s="24">
        <v>2.0820422239548391</v>
      </c>
      <c r="D42" s="24">
        <v>2.0914839369712501</v>
      </c>
      <c r="E42" s="24">
        <v>2.101009582866515</v>
      </c>
      <c r="F42" s="24">
        <v>2.1106187990166458</v>
      </c>
      <c r="G42" s="24">
        <v>2.1203112227976599</v>
      </c>
      <c r="H42" s="24">
        <v>2.1300864915855708</v>
      </c>
      <c r="I42" s="24">
        <v>2.1399442427563931</v>
      </c>
      <c r="J42" s="24">
        <v>2.1498841136861389</v>
      </c>
      <c r="K42" s="24">
        <v>2.1599057417508249</v>
      </c>
      <c r="L42" s="24">
        <v>2.1700087643264658</v>
      </c>
      <c r="M42" s="24">
        <v>2.1801928201029441</v>
      </c>
      <c r="N42" s="24">
        <v>2.1904575530256212</v>
      </c>
      <c r="O42" s="24">
        <v>2.2008026083537282</v>
      </c>
      <c r="P42" s="24">
        <v>2.211227631346492</v>
      </c>
      <c r="Q42" s="24">
        <v>2.2217322672631479</v>
      </c>
      <c r="R42" s="25">
        <v>2.232316161362923</v>
      </c>
    </row>
    <row r="43" spans="1:18" x14ac:dyDescent="0.25">
      <c r="A43" s="23">
        <v>9</v>
      </c>
      <c r="B43" s="24">
        <v>1.89590637586848</v>
      </c>
      <c r="C43" s="24">
        <v>1.9040953583138409</v>
      </c>
      <c r="D43" s="24">
        <v>1.9123605045742551</v>
      </c>
      <c r="E43" s="24">
        <v>1.9207014701154039</v>
      </c>
      <c r="F43" s="24">
        <v>1.9291179104029701</v>
      </c>
      <c r="G43" s="24">
        <v>1.937609480902637</v>
      </c>
      <c r="H43" s="24">
        <v>1.9461758370800859</v>
      </c>
      <c r="I43" s="24">
        <v>1.9548166344010021</v>
      </c>
      <c r="J43" s="24">
        <v>1.963531528331065</v>
      </c>
      <c r="K43" s="24">
        <v>1.97232017433596</v>
      </c>
      <c r="L43" s="24">
        <v>1.981182227881368</v>
      </c>
      <c r="M43" s="24">
        <v>1.990117345746842</v>
      </c>
      <c r="N43" s="24">
        <v>1.999125189967411</v>
      </c>
      <c r="O43" s="24">
        <v>2.0082054238919742</v>
      </c>
      <c r="P43" s="24">
        <v>2.0173577108694278</v>
      </c>
      <c r="Q43" s="24">
        <v>2.0265817142486742</v>
      </c>
      <c r="R43" s="25">
        <v>2.0358770973786098</v>
      </c>
    </row>
    <row r="44" spans="1:18" x14ac:dyDescent="0.25">
      <c r="A44" s="23">
        <v>9.5</v>
      </c>
      <c r="B44" s="24">
        <v>1.742499299020615</v>
      </c>
      <c r="C44" s="24">
        <v>1.749658856832975</v>
      </c>
      <c r="D44" s="24">
        <v>1.7568868591486211</v>
      </c>
      <c r="E44" s="24">
        <v>1.7641829795229009</v>
      </c>
      <c r="F44" s="24">
        <v>1.7715468915111681</v>
      </c>
      <c r="G44" s="24">
        <v>1.7789782686687721</v>
      </c>
      <c r="H44" s="24">
        <v>1.786476784551065</v>
      </c>
      <c r="I44" s="24">
        <v>1.794042112713397</v>
      </c>
      <c r="J44" s="24">
        <v>1.801673926711119</v>
      </c>
      <c r="K44" s="24">
        <v>1.809371900099582</v>
      </c>
      <c r="L44" s="24">
        <v>1.817135706434138</v>
      </c>
      <c r="M44" s="24">
        <v>1.8249650205840069</v>
      </c>
      <c r="N44" s="24">
        <v>1.832859522673886</v>
      </c>
      <c r="O44" s="24">
        <v>1.840818894142342</v>
      </c>
      <c r="P44" s="24">
        <v>1.848842816427942</v>
      </c>
      <c r="Q44" s="24">
        <v>1.8569309709692541</v>
      </c>
      <c r="R44" s="25">
        <v>1.865083039204843</v>
      </c>
    </row>
    <row r="45" spans="1:18" x14ac:dyDescent="0.25">
      <c r="A45" s="23">
        <v>10</v>
      </c>
      <c r="B45" s="24">
        <v>1.609818020118561</v>
      </c>
      <c r="C45" s="24">
        <v>1.616079066380727</v>
      </c>
      <c r="D45" s="24">
        <v>1.622401250210429</v>
      </c>
      <c r="E45" s="24">
        <v>1.6287842632526861</v>
      </c>
      <c r="F45" s="24">
        <v>1.6352277971525171</v>
      </c>
      <c r="G45" s="24">
        <v>1.641731543554942</v>
      </c>
      <c r="H45" s="24">
        <v>1.648295194104979</v>
      </c>
      <c r="I45" s="24">
        <v>1.654918440447648</v>
      </c>
      <c r="J45" s="24">
        <v>1.6616009742279689</v>
      </c>
      <c r="K45" s="24">
        <v>1.66834248709096</v>
      </c>
      <c r="L45" s="24">
        <v>1.675142670681641</v>
      </c>
      <c r="M45" s="24">
        <v>1.682001217958901</v>
      </c>
      <c r="N45" s="24">
        <v>1.688917827137105</v>
      </c>
      <c r="O45" s="24">
        <v>1.695892197744489</v>
      </c>
      <c r="P45" s="24">
        <v>1.7029240293092871</v>
      </c>
      <c r="Q45" s="24">
        <v>1.710013021359736</v>
      </c>
      <c r="R45" s="25">
        <v>1.7171588734240699</v>
      </c>
    </row>
    <row r="46" spans="1:18" x14ac:dyDescent="0.25">
      <c r="A46" s="23">
        <v>10.5</v>
      </c>
      <c r="B46" s="24">
        <v>1.495375927058886</v>
      </c>
      <c r="C46" s="24">
        <v>1.500861277501262</v>
      </c>
      <c r="D46" s="24">
        <v>1.506400870951444</v>
      </c>
      <c r="E46" s="24">
        <v>1.5119944171441191</v>
      </c>
      <c r="F46" s="24">
        <v>1.517641625813974</v>
      </c>
      <c r="G46" s="24">
        <v>1.5233422066956981</v>
      </c>
      <c r="H46" s="24">
        <v>1.529095869523978</v>
      </c>
      <c r="I46" s="24">
        <v>1.5349023240335029</v>
      </c>
      <c r="J46" s="24">
        <v>1.5407612799589581</v>
      </c>
      <c r="K46" s="24">
        <v>1.5466724470350319</v>
      </c>
      <c r="L46" s="24">
        <v>1.5526355349964129</v>
      </c>
      <c r="M46" s="24">
        <v>1.5586502548916581</v>
      </c>
      <c r="N46" s="24">
        <v>1.5647163230248</v>
      </c>
      <c r="O46" s="24">
        <v>1.5708334570137441</v>
      </c>
      <c r="P46" s="24">
        <v>1.5770013744763911</v>
      </c>
      <c r="Q46" s="24">
        <v>1.583219793030648</v>
      </c>
      <c r="R46" s="25">
        <v>1.5894884302944161</v>
      </c>
    </row>
    <row r="47" spans="1:18" x14ac:dyDescent="0.25">
      <c r="A47" s="23">
        <v>11</v>
      </c>
      <c r="B47" s="24">
        <v>1.3968453514138059</v>
      </c>
      <c r="C47" s="24">
        <v>1.4016697244143941</v>
      </c>
      <c r="D47" s="24">
        <v>1.406541858239077</v>
      </c>
      <c r="E47" s="24">
        <v>1.411461480712209</v>
      </c>
      <c r="F47" s="24">
        <v>1.41642831965815</v>
      </c>
      <c r="G47" s="24">
        <v>1.4214421029012521</v>
      </c>
      <c r="H47" s="24">
        <v>1.4265025582658719</v>
      </c>
      <c r="I47" s="24">
        <v>1.4316094135763671</v>
      </c>
      <c r="J47" s="24">
        <v>1.4367623966570919</v>
      </c>
      <c r="K47" s="24">
        <v>1.4419612353324029</v>
      </c>
      <c r="L47" s="24">
        <v>1.447205657426657</v>
      </c>
      <c r="M47" s="24">
        <v>1.452495392078077</v>
      </c>
      <c r="N47" s="24">
        <v>1.457830173680368</v>
      </c>
      <c r="O47" s="24">
        <v>1.4632097379411</v>
      </c>
      <c r="P47" s="24">
        <v>1.468633820567846</v>
      </c>
      <c r="Q47" s="24">
        <v>1.4741021572681769</v>
      </c>
      <c r="R47" s="25">
        <v>1.479614483749665</v>
      </c>
    </row>
    <row r="48" spans="1:18" x14ac:dyDescent="0.25">
      <c r="A48" s="23">
        <v>11.5</v>
      </c>
      <c r="B48" s="24">
        <v>1.3120575684312039</v>
      </c>
      <c r="C48" s="24">
        <v>1.3163275850156031</v>
      </c>
      <c r="D48" s="24">
        <v>1.320639292616405</v>
      </c>
      <c r="E48" s="24">
        <v>1.3249924371476349</v>
      </c>
      <c r="F48" s="24">
        <v>1.3293867645233139</v>
      </c>
      <c r="G48" s="24">
        <v>1.33382202065747</v>
      </c>
      <c r="H48" s="24">
        <v>1.3382979514641249</v>
      </c>
      <c r="I48" s="24">
        <v>1.342814302857305</v>
      </c>
      <c r="J48" s="24">
        <v>1.347370820751032</v>
      </c>
      <c r="K48" s="24">
        <v>1.351967251059331</v>
      </c>
      <c r="L48" s="24">
        <v>1.3566033396962269</v>
      </c>
      <c r="M48" s="24">
        <v>1.3612788338896129</v>
      </c>
      <c r="N48" s="24">
        <v>1.36599348612286</v>
      </c>
      <c r="O48" s="24">
        <v>1.370747050193208</v>
      </c>
      <c r="P48" s="24">
        <v>1.3755392798978969</v>
      </c>
      <c r="Q48" s="24">
        <v>1.3803699290341671</v>
      </c>
      <c r="R48" s="25">
        <v>1.385238751399259</v>
      </c>
    </row>
    <row r="49" spans="1:18" x14ac:dyDescent="0.25">
      <c r="A49" s="23">
        <v>12</v>
      </c>
      <c r="B49" s="24">
        <v>1.2390027970346491</v>
      </c>
      <c r="C49" s="24">
        <v>1.242816980876057</v>
      </c>
      <c r="D49" s="24">
        <v>1.246667198302194</v>
      </c>
      <c r="E49" s="24">
        <v>1.2505532133167541</v>
      </c>
      <c r="F49" s="24">
        <v>1.2544747899234281</v>
      </c>
      <c r="G49" s="24">
        <v>1.25843169212591</v>
      </c>
      <c r="H49" s="24">
        <v>1.2624236839278911</v>
      </c>
      <c r="I49" s="24">
        <v>1.266450529333065</v>
      </c>
      <c r="J49" s="24">
        <v>1.2705119923451229</v>
      </c>
      <c r="K49" s="24">
        <v>1.2746078369677589</v>
      </c>
      <c r="L49" s="24">
        <v>1.278737827204665</v>
      </c>
      <c r="M49" s="24">
        <v>1.282901728373403</v>
      </c>
      <c r="N49" s="24">
        <v>1.287099311047011</v>
      </c>
      <c r="O49" s="24">
        <v>1.2913303471123989</v>
      </c>
      <c r="P49" s="24">
        <v>1.295594608456474</v>
      </c>
      <c r="Q49" s="24">
        <v>1.2998918669661459</v>
      </c>
      <c r="R49" s="25">
        <v>1.304221894528323</v>
      </c>
    </row>
    <row r="50" spans="1:18" x14ac:dyDescent="0.25">
      <c r="A50" s="23">
        <v>12.5</v>
      </c>
      <c r="B50" s="24">
        <v>1.1758301998233469</v>
      </c>
      <c r="C50" s="24">
        <v>1.1792789772425569</v>
      </c>
      <c r="D50" s="24">
        <v>1.1827585431908429</v>
      </c>
      <c r="E50" s="24">
        <v>1.186268679761566</v>
      </c>
      <c r="F50" s="24">
        <v>1.189809169048085</v>
      </c>
      <c r="G50" s="24">
        <v>1.193379793143764</v>
      </c>
      <c r="H50" s="24">
        <v>1.19698033414196</v>
      </c>
      <c r="I50" s="24">
        <v>1.2006105741360369</v>
      </c>
      <c r="J50" s="24">
        <v>1.204270295219354</v>
      </c>
      <c r="K50" s="24">
        <v>1.2079592794852729</v>
      </c>
      <c r="L50" s="24">
        <v>1.2116773090271551</v>
      </c>
      <c r="M50" s="24">
        <v>1.215424167252229</v>
      </c>
      <c r="N50" s="24">
        <v>1.2191996428232019</v>
      </c>
      <c r="O50" s="24">
        <v>1.2230035257166521</v>
      </c>
      <c r="P50" s="24">
        <v>1.226835605909155</v>
      </c>
      <c r="Q50" s="24">
        <v>1.2306956733772889</v>
      </c>
      <c r="R50" s="25">
        <v>1.234583518097629</v>
      </c>
    </row>
    <row r="51" spans="1:18" x14ac:dyDescent="0.25">
      <c r="A51" s="23">
        <v>13</v>
      </c>
      <c r="B51" s="24">
        <v>1.120847883072186</v>
      </c>
      <c r="C51" s="24">
        <v>1.124013583037591</v>
      </c>
      <c r="D51" s="24">
        <v>1.127205238852437</v>
      </c>
      <c r="E51" s="24">
        <v>1.1304226506997519</v>
      </c>
      <c r="F51" s="24">
        <v>1.133665618762566</v>
      </c>
      <c r="G51" s="24">
        <v>1.1369339432239081</v>
      </c>
      <c r="H51" s="24">
        <v>1.1402274242668069</v>
      </c>
      <c r="I51" s="24">
        <v>1.1435458620742931</v>
      </c>
      <c r="J51" s="24">
        <v>1.1468890568293939</v>
      </c>
      <c r="K51" s="24">
        <v>1.150256808715139</v>
      </c>
      <c r="L51" s="24">
        <v>1.1536489179145579</v>
      </c>
      <c r="M51" s="24">
        <v>1.157065185924548</v>
      </c>
      <c r="N51" s="24">
        <v>1.160505419497486</v>
      </c>
      <c r="O51" s="24">
        <v>1.1639694266996179</v>
      </c>
      <c r="P51" s="24">
        <v>1.167457015597186</v>
      </c>
      <c r="Q51" s="24">
        <v>1.170967994256439</v>
      </c>
      <c r="R51" s="25">
        <v>1.1745021707436181</v>
      </c>
    </row>
    <row r="52" spans="1:18" x14ac:dyDescent="0.25">
      <c r="A52" s="23">
        <v>13.5</v>
      </c>
      <c r="B52" s="24">
        <v>1.07252289673171</v>
      </c>
      <c r="C52" s="24">
        <v>1.075479750859299</v>
      </c>
      <c r="D52" s="24">
        <v>1.0784581405327129</v>
      </c>
      <c r="E52" s="24">
        <v>1.081457884024648</v>
      </c>
      <c r="F52" s="24">
        <v>1.0844787996078029</v>
      </c>
      <c r="G52" s="24">
        <v>1.087520705554875</v>
      </c>
      <c r="H52" s="24">
        <v>1.09058342013856</v>
      </c>
      <c r="I52" s="24">
        <v>1.0936667616315581</v>
      </c>
      <c r="J52" s="24">
        <v>1.0967705483065651</v>
      </c>
      <c r="K52" s="24">
        <v>1.099894598436278</v>
      </c>
      <c r="L52" s="24">
        <v>1.1030387302933951</v>
      </c>
      <c r="M52" s="24">
        <v>1.106202763464482</v>
      </c>
      <c r="N52" s="24">
        <v>1.1093865227915849</v>
      </c>
      <c r="O52" s="24">
        <v>1.112589834430616</v>
      </c>
      <c r="P52" s="24">
        <v>1.1158125245374879</v>
      </c>
      <c r="Q52" s="24">
        <v>1.119054419268114</v>
      </c>
      <c r="R52" s="25">
        <v>1.1223153447784091</v>
      </c>
    </row>
    <row r="53" spans="1:18" x14ac:dyDescent="0.25">
      <c r="A53" s="23">
        <v>14</v>
      </c>
      <c r="B53" s="24">
        <v>1.029481234428141</v>
      </c>
      <c r="C53" s="24">
        <v>1.032295376981502</v>
      </c>
      <c r="D53" s="24">
        <v>1.03512704715309</v>
      </c>
      <c r="E53" s="24">
        <v>1.037976081305271</v>
      </c>
      <c r="F53" s="24">
        <v>1.040842315800411</v>
      </c>
      <c r="G53" s="24">
        <v>1.043725587000875</v>
      </c>
      <c r="H53" s="24">
        <v>1.046625731269029</v>
      </c>
      <c r="I53" s="24">
        <v>1.04954258496724</v>
      </c>
      <c r="J53" s="24">
        <v>1.052475984457871</v>
      </c>
      <c r="K53" s="24">
        <v>1.0554257661032911</v>
      </c>
      <c r="L53" s="24">
        <v>1.058391766265864</v>
      </c>
      <c r="M53" s="24">
        <v>1.0613738226218239</v>
      </c>
      <c r="N53" s="24">
        <v>1.0643717781028861</v>
      </c>
      <c r="O53" s="24">
        <v>1.0673854769546289</v>
      </c>
      <c r="P53" s="24">
        <v>1.0704147634226371</v>
      </c>
      <c r="Q53" s="24">
        <v>1.0734594817524901</v>
      </c>
      <c r="R53" s="25">
        <v>1.0765194761897701</v>
      </c>
    </row>
    <row r="54" spans="1:18" x14ac:dyDescent="0.25">
      <c r="A54" s="23">
        <v>14.5</v>
      </c>
      <c r="B54" s="24">
        <v>0.99050783346334625</v>
      </c>
      <c r="C54" s="24">
        <v>0.99323730135366262</v>
      </c>
      <c r="D54" s="24">
        <v>0.99598070131062855</v>
      </c>
      <c r="E54" s="24">
        <v>0.99873788778627715</v>
      </c>
      <c r="F54" s="24">
        <v>1.001508715232643</v>
      </c>
      <c r="G54" s="24">
        <v>1.0042930381017601</v>
      </c>
      <c r="H54" s="24">
        <v>1.007090710845663</v>
      </c>
      <c r="I54" s="24">
        <v>1.0099015879163851</v>
      </c>
      <c r="J54" s="24">
        <v>1.01272552376596</v>
      </c>
      <c r="K54" s="24">
        <v>1.015562372846422</v>
      </c>
      <c r="L54" s="24">
        <v>1.0184119896098069</v>
      </c>
      <c r="M54" s="24">
        <v>1.021274229822015</v>
      </c>
      <c r="N54" s="24">
        <v>1.0241489545044291</v>
      </c>
      <c r="O54" s="24">
        <v>1.0270360259922979</v>
      </c>
      <c r="P54" s="24">
        <v>1.029935306620873</v>
      </c>
      <c r="Q54" s="24">
        <v>1.032846658725403</v>
      </c>
      <c r="R54" s="25">
        <v>1.0357699446411379</v>
      </c>
    </row>
    <row r="55" spans="1:18" x14ac:dyDescent="0.25">
      <c r="A55" s="23">
        <v>15</v>
      </c>
      <c r="B55" s="24">
        <v>0.95454657481486471</v>
      </c>
      <c r="C55" s="24">
        <v>0.95724130760091941</v>
      </c>
      <c r="D55" s="24">
        <v>0.95994678927806421</v>
      </c>
      <c r="E55" s="24">
        <v>0.96266289238800096</v>
      </c>
      <c r="F55" s="24">
        <v>0.96538948947243208</v>
      </c>
      <c r="G55" s="24">
        <v>0.96812645307306033</v>
      </c>
      <c r="H55" s="24">
        <v>0.97087365573158746</v>
      </c>
      <c r="I55" s="24">
        <v>0.97363096998971621</v>
      </c>
      <c r="J55" s="24">
        <v>0.97639826838914889</v>
      </c>
      <c r="K55" s="24">
        <v>0.97917542347158781</v>
      </c>
      <c r="L55" s="24">
        <v>0.98196230777873528</v>
      </c>
      <c r="M55" s="24">
        <v>0.98475879516616238</v>
      </c>
      <c r="N55" s="24">
        <v>0.98756476474491928</v>
      </c>
      <c r="O55" s="24">
        <v>0.99038009693992357</v>
      </c>
      <c r="P55" s="24">
        <v>0.9932046721760931</v>
      </c>
      <c r="Q55" s="24">
        <v>0.99603837087834712</v>
      </c>
      <c r="R55" s="25">
        <v>0.99888107347160315</v>
      </c>
    </row>
    <row r="56" spans="1:18" x14ac:dyDescent="0.25">
      <c r="A56" s="23">
        <v>15.5</v>
      </c>
      <c r="B56" s="24">
        <v>0.92070028313590879</v>
      </c>
      <c r="C56" s="24">
        <v>0.92340212302408153</v>
      </c>
      <c r="D56" s="24">
        <v>0.92611194100380423</v>
      </c>
      <c r="E56" s="24">
        <v>0.92882962770644706</v>
      </c>
      <c r="F56" s="24">
        <v>0.93155507376338043</v>
      </c>
      <c r="G56" s="24">
        <v>0.93428816980597573</v>
      </c>
      <c r="H56" s="24">
        <v>0.93702880646560283</v>
      </c>
      <c r="I56" s="24">
        <v>0.93977687437363278</v>
      </c>
      <c r="J56" s="24">
        <v>0.94253226416143576</v>
      </c>
      <c r="K56" s="24">
        <v>0.94529486646038297</v>
      </c>
      <c r="L56" s="24">
        <v>0.9480645719018449</v>
      </c>
      <c r="M56" s="24">
        <v>0.95084127243106098</v>
      </c>
      <c r="N56" s="24">
        <v>0.9536248652487489</v>
      </c>
      <c r="O56" s="24">
        <v>0.95641524886949547</v>
      </c>
      <c r="P56" s="24">
        <v>0.95921232180788663</v>
      </c>
      <c r="Q56" s="24">
        <v>0.96201598257850984</v>
      </c>
      <c r="R56" s="25">
        <v>0.96482612969595083</v>
      </c>
    </row>
    <row r="57" spans="1:18" x14ac:dyDescent="0.25">
      <c r="A57" s="23">
        <v>16</v>
      </c>
      <c r="B57" s="24">
        <v>0.88823072675535653</v>
      </c>
      <c r="C57" s="24">
        <v>0.89097341859962476</v>
      </c>
      <c r="D57" s="24">
        <v>0.89372173011192113</v>
      </c>
      <c r="E57" s="24">
        <v>0.89647557001328471</v>
      </c>
      <c r="F57" s="24">
        <v>0.89923484702475398</v>
      </c>
      <c r="G57" s="24">
        <v>0.90199946986736868</v>
      </c>
      <c r="H57" s="24">
        <v>0.90476934726216718</v>
      </c>
      <c r="I57" s="24">
        <v>0.90754438793018866</v>
      </c>
      <c r="J57" s="24">
        <v>0.91032450059247194</v>
      </c>
      <c r="K57" s="24">
        <v>0.9131095939700562</v>
      </c>
      <c r="L57" s="24">
        <v>0.91589957678398004</v>
      </c>
      <c r="M57" s="24">
        <v>0.91869435906915198</v>
      </c>
      <c r="N57" s="24">
        <v>0.9214938561159578</v>
      </c>
      <c r="O57" s="24">
        <v>0.92429798452865186</v>
      </c>
      <c r="P57" s="24">
        <v>0.92710666091148919</v>
      </c>
      <c r="Q57" s="24">
        <v>0.92991980186872514</v>
      </c>
      <c r="R57" s="25">
        <v>0.93273732400461362</v>
      </c>
    </row>
    <row r="58" spans="1:18" x14ac:dyDescent="0.25">
      <c r="A58" s="23">
        <v>16.5</v>
      </c>
      <c r="B58" s="24">
        <v>0.85655861767773822</v>
      </c>
      <c r="C58" s="24">
        <v>0.85936780897967624</v>
      </c>
      <c r="D58" s="24">
        <v>0.86218067390214026</v>
      </c>
      <c r="E58" s="24">
        <v>0.86499713925583677</v>
      </c>
      <c r="F58" s="24">
        <v>0.8678171318514738</v>
      </c>
      <c r="G58" s="24">
        <v>0.87064057849975862</v>
      </c>
      <c r="H58" s="24">
        <v>0.87346740601139794</v>
      </c>
      <c r="I58" s="24">
        <v>0.87629754119709968</v>
      </c>
      <c r="J58" s="24">
        <v>0.87913091086757056</v>
      </c>
      <c r="K58" s="24">
        <v>0.88196744183351805</v>
      </c>
      <c r="L58" s="24">
        <v>0.88480706090564998</v>
      </c>
      <c r="M58" s="24">
        <v>0.88764969620854184</v>
      </c>
      <c r="N58" s="24">
        <v>0.89049528112224852</v>
      </c>
      <c r="O58" s="24">
        <v>0.89334375034069258</v>
      </c>
      <c r="P58" s="24">
        <v>0.89619503855779714</v>
      </c>
      <c r="Q58" s="24">
        <v>0.89904908046748588</v>
      </c>
      <c r="R58" s="25">
        <v>0.90190581076368126</v>
      </c>
    </row>
    <row r="59" spans="1:18" x14ac:dyDescent="0.25">
      <c r="A59" s="23">
        <v>17</v>
      </c>
      <c r="B59" s="24">
        <v>0.82526361158324579</v>
      </c>
      <c r="C59" s="24">
        <v>0.82815685249202686</v>
      </c>
      <c r="D59" s="24">
        <v>0.83105223334985034</v>
      </c>
      <c r="E59" s="24">
        <v>0.83394969905709138</v>
      </c>
      <c r="F59" s="24">
        <v>0.83684919451412543</v>
      </c>
      <c r="G59" s="24">
        <v>0.83975066462132897</v>
      </c>
      <c r="H59" s="24">
        <v>0.84265405427907647</v>
      </c>
      <c r="I59" s="24">
        <v>0.8455593083877444</v>
      </c>
      <c r="J59" s="24">
        <v>0.84846637184770779</v>
      </c>
      <c r="K59" s="24">
        <v>0.85137518955934255</v>
      </c>
      <c r="L59" s="24">
        <v>0.85428570642302426</v>
      </c>
      <c r="M59" s="24">
        <v>0.85719786865299763</v>
      </c>
      <c r="N59" s="24">
        <v>0.86011162771898475</v>
      </c>
      <c r="O59" s="24">
        <v>0.8630269364045775</v>
      </c>
      <c r="P59" s="24">
        <v>0.86594374749336689</v>
      </c>
      <c r="Q59" s="24">
        <v>0.86886201376894512</v>
      </c>
      <c r="R59" s="25">
        <v>0.87178168801490263</v>
      </c>
    </row>
    <row r="60" spans="1:18" x14ac:dyDescent="0.25">
      <c r="A60" s="23">
        <v>17.5</v>
      </c>
      <c r="B60" s="24">
        <v>0.79408430782774897</v>
      </c>
      <c r="C60" s="24">
        <v>0.79707105114014187</v>
      </c>
      <c r="D60" s="24">
        <v>0.80005881310611293</v>
      </c>
      <c r="E60" s="24">
        <v>0.80304755671570549</v>
      </c>
      <c r="F60" s="24">
        <v>0.80603724495896345</v>
      </c>
      <c r="G60" s="24">
        <v>0.80902784082593115</v>
      </c>
      <c r="H60" s="24">
        <v>0.81201930730665195</v>
      </c>
      <c r="I60" s="24">
        <v>0.81501160739117007</v>
      </c>
      <c r="J60" s="24">
        <v>0.81800470406952908</v>
      </c>
      <c r="K60" s="24">
        <v>0.82099856033177332</v>
      </c>
      <c r="L60" s="24">
        <v>0.82399313916794614</v>
      </c>
      <c r="M60" s="24">
        <v>0.82698840488196101</v>
      </c>
      <c r="N60" s="24">
        <v>0.82998432703320846</v>
      </c>
      <c r="O60" s="24">
        <v>0.83298087649494812</v>
      </c>
      <c r="P60" s="24">
        <v>0.83597802414043987</v>
      </c>
      <c r="Q60" s="24">
        <v>0.83897574084294368</v>
      </c>
      <c r="R60" s="25">
        <v>0.84197399747571866</v>
      </c>
    </row>
    <row r="61" spans="1:18" x14ac:dyDescent="0.25">
      <c r="A61" s="26">
        <v>18</v>
      </c>
      <c r="B61" s="27">
        <v>0.76291824944278208</v>
      </c>
      <c r="C61" s="27">
        <v>0.7659998506031549</v>
      </c>
      <c r="D61" s="27">
        <v>0.76908176149766017</v>
      </c>
      <c r="E61" s="27">
        <v>0.77216396320601022</v>
      </c>
      <c r="F61" s="27">
        <v>0.77524643680791683</v>
      </c>
      <c r="G61" s="27">
        <v>0.77832916338309233</v>
      </c>
      <c r="H61" s="27">
        <v>0.78141212401124871</v>
      </c>
      <c r="I61" s="27">
        <v>0.78449529977209898</v>
      </c>
      <c r="J61" s="27">
        <v>0.78757867174535412</v>
      </c>
      <c r="K61" s="27">
        <v>0.79066222101072692</v>
      </c>
      <c r="L61" s="27">
        <v>0.79374592864792959</v>
      </c>
      <c r="M61" s="27">
        <v>0.79682977705054336</v>
      </c>
      <c r="N61" s="27">
        <v>0.79991375386762731</v>
      </c>
      <c r="O61" s="27">
        <v>0.80299784806210939</v>
      </c>
      <c r="P61" s="27">
        <v>0.80608204859691768</v>
      </c>
      <c r="Q61" s="27">
        <v>0.80916634443498037</v>
      </c>
      <c r="R61" s="28">
        <v>0.81225072453922531</v>
      </c>
    </row>
    <row r="64" spans="1:18" ht="28.9" customHeight="1" x14ac:dyDescent="0.5">
      <c r="A64" s="1" t="s">
        <v>15</v>
      </c>
      <c r="B64" s="1"/>
    </row>
    <row r="65" spans="1:34" x14ac:dyDescent="0.25">
      <c r="A65" s="17" t="s">
        <v>12</v>
      </c>
      <c r="B65" s="18" t="s">
        <v>16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14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4.1564554480427489</v>
      </c>
      <c r="C67" s="24">
        <v>4.1811788349908499</v>
      </c>
      <c r="D67" s="24">
        <v>4.2061564855698466</v>
      </c>
      <c r="E67" s="24">
        <v>4.2356172147629172</v>
      </c>
      <c r="F67" s="24">
        <v>4.2611426234358776</v>
      </c>
      <c r="G67" s="24">
        <v>4.286919401496708</v>
      </c>
      <c r="H67" s="24">
        <v>4.3129466450105989</v>
      </c>
      <c r="I67" s="24">
        <v>4.3436271170167977</v>
      </c>
      <c r="J67" s="24">
        <v>4.370193934716518</v>
      </c>
      <c r="K67" s="24">
        <v>4.3970083554424031</v>
      </c>
      <c r="L67" s="24">
        <v>4.4240694752701728</v>
      </c>
      <c r="M67" s="24">
        <v>4.4559513760598213</v>
      </c>
      <c r="N67" s="24">
        <v>4.4835439109591624</v>
      </c>
      <c r="O67" s="24">
        <v>4.511380293890884</v>
      </c>
      <c r="P67" s="24">
        <v>4.5394596345364571</v>
      </c>
      <c r="Q67" s="24">
        <v>4.5725247490803138</v>
      </c>
      <c r="R67" s="24">
        <v>4.6011274438547876</v>
      </c>
      <c r="S67" s="24">
        <v>4.6299702770343876</v>
      </c>
      <c r="T67" s="24">
        <v>4.6590523583111008</v>
      </c>
      <c r="U67" s="24">
        <v>4.6932826483812304</v>
      </c>
      <c r="V67" s="24">
        <v>4.7228800475977613</v>
      </c>
      <c r="W67" s="24">
        <v>4.752713886965017</v>
      </c>
      <c r="X67" s="24">
        <v>4.7878176973687028</v>
      </c>
      <c r="Y67" s="24">
        <v>4.8181608161870066</v>
      </c>
      <c r="Z67" s="24">
        <v>4.8487375989737558</v>
      </c>
      <c r="AA67" s="24">
        <v>4.8795471690431294</v>
      </c>
      <c r="AB67" s="24">
        <v>4.9157847151264962</v>
      </c>
      <c r="AC67" s="24">
        <v>4.9470956501221348</v>
      </c>
      <c r="AD67" s="24">
        <v>4.9786365975425024</v>
      </c>
      <c r="AE67" s="24">
        <v>5.0104066907502416</v>
      </c>
      <c r="AF67" s="24">
        <v>5.0477602628764746</v>
      </c>
      <c r="AG67" s="24">
        <v>5.0800238778130407</v>
      </c>
      <c r="AH67" s="25">
        <v>5.1125139054916584</v>
      </c>
    </row>
    <row r="68" spans="1:34" x14ac:dyDescent="0.25">
      <c r="A68" s="23">
        <v>5</v>
      </c>
      <c r="B68" s="24">
        <v>3.736645254296862</v>
      </c>
      <c r="C68" s="24">
        <v>3.758616505324305</v>
      </c>
      <c r="D68" s="24">
        <v>3.780824939811382</v>
      </c>
      <c r="E68" s="24">
        <v>3.807033371161245</v>
      </c>
      <c r="F68" s="24">
        <v>3.8297526639401021</v>
      </c>
      <c r="G68" s="24">
        <v>3.852706344922229</v>
      </c>
      <c r="H68" s="24">
        <v>3.8758935414317639</v>
      </c>
      <c r="I68" s="24">
        <v>3.9032392441462309</v>
      </c>
      <c r="J68" s="24">
        <v>3.9269293972382382</v>
      </c>
      <c r="K68" s="24">
        <v>3.9508503024174249</v>
      </c>
      <c r="L68" s="24">
        <v>3.975001087018454</v>
      </c>
      <c r="M68" s="24">
        <v>4.0034663802062358</v>
      </c>
      <c r="N68" s="24">
        <v>4.0281122444743049</v>
      </c>
      <c r="O68" s="24">
        <v>4.0529852360813781</v>
      </c>
      <c r="P68" s="24">
        <v>4.0780844959678761</v>
      </c>
      <c r="Q68" s="24">
        <v>4.1076517977381251</v>
      </c>
      <c r="R68" s="24">
        <v>4.133238358547815</v>
      </c>
      <c r="S68" s="24">
        <v>4.1590484673148724</v>
      </c>
      <c r="T68" s="24">
        <v>4.1850812649902212</v>
      </c>
      <c r="U68" s="24">
        <v>4.2157331702533876</v>
      </c>
      <c r="V68" s="24">
        <v>4.2422455148616773</v>
      </c>
      <c r="W68" s="24">
        <v>4.2689778394185387</v>
      </c>
      <c r="X68" s="24">
        <v>4.300442453712872</v>
      </c>
      <c r="Y68" s="24">
        <v>4.3276485011850063</v>
      </c>
      <c r="Z68" s="24">
        <v>4.3550718514101012</v>
      </c>
      <c r="AA68" s="24">
        <v>4.3827116589612798</v>
      </c>
      <c r="AB68" s="24">
        <v>4.415230551225509</v>
      </c>
      <c r="AC68" s="24">
        <v>4.4433364493660061</v>
      </c>
      <c r="AD68" s="24">
        <v>4.471656128961353</v>
      </c>
      <c r="AE68" s="24">
        <v>4.5001887546331476</v>
      </c>
      <c r="AF68" s="24">
        <v>4.5337448483688494</v>
      </c>
      <c r="AG68" s="24">
        <v>4.5627360036313434</v>
      </c>
      <c r="AH68" s="25">
        <v>4.5919374709116312</v>
      </c>
    </row>
    <row r="69" spans="1:34" x14ac:dyDescent="0.25">
      <c r="A69" s="23">
        <v>5.5</v>
      </c>
      <c r="B69" s="24">
        <v>3.3623256035320672</v>
      </c>
      <c r="C69" s="24">
        <v>3.3817774387999431</v>
      </c>
      <c r="D69" s="24">
        <v>3.4014499711776569</v>
      </c>
      <c r="E69" s="24">
        <v>3.4246790548549848</v>
      </c>
      <c r="F69" s="24">
        <v>3.4448268323354752</v>
      </c>
      <c r="G69" s="24">
        <v>3.4651926106561022</v>
      </c>
      <c r="H69" s="24">
        <v>3.4857755483999542</v>
      </c>
      <c r="I69" s="24">
        <v>3.5100623186254971</v>
      </c>
      <c r="J69" s="24">
        <v>3.53111288196164</v>
      </c>
      <c r="K69" s="24">
        <v>3.5523779402674451</v>
      </c>
      <c r="L69" s="24">
        <v>3.5738566521365192</v>
      </c>
      <c r="M69" s="24">
        <v>3.5991840611573749</v>
      </c>
      <c r="N69" s="24">
        <v>3.6211228039021361</v>
      </c>
      <c r="O69" s="24">
        <v>3.6432725471139942</v>
      </c>
      <c r="P69" s="24">
        <v>3.6656324629923169</v>
      </c>
      <c r="Q69" s="24">
        <v>3.6919835620560288</v>
      </c>
      <c r="R69" s="24">
        <v>3.714796012265015</v>
      </c>
      <c r="S69" s="24">
        <v>3.7378160138050709</v>
      </c>
      <c r="T69" s="24">
        <v>3.7610427388860721</v>
      </c>
      <c r="U69" s="24">
        <v>3.788400756041483</v>
      </c>
      <c r="V69" s="24">
        <v>3.8120725436617202</v>
      </c>
      <c r="W69" s="24">
        <v>3.8359484448498469</v>
      </c>
      <c r="X69" s="24">
        <v>3.8640605535744501</v>
      </c>
      <c r="Y69" s="24">
        <v>3.888375907755254</v>
      </c>
      <c r="Z69" s="24">
        <v>3.9128927972949978</v>
      </c>
      <c r="AA69" s="24">
        <v>3.9376104080257561</v>
      </c>
      <c r="AB69" s="24">
        <v>3.966700223642603</v>
      </c>
      <c r="AC69" s="24">
        <v>3.9918499372389071</v>
      </c>
      <c r="AD69" s="24">
        <v>4.0171977951416578</v>
      </c>
      <c r="AE69" s="24">
        <v>4.0427429932313919</v>
      </c>
      <c r="AF69" s="24">
        <v>4.0727940723804492</v>
      </c>
      <c r="AG69" s="24">
        <v>4.0987640945359427</v>
      </c>
      <c r="AH69" s="25">
        <v>4.1249289218064318</v>
      </c>
    </row>
    <row r="70" spans="1:34" x14ac:dyDescent="0.25">
      <c r="A70" s="23">
        <v>6</v>
      </c>
      <c r="B70" s="24">
        <v>3.029773727021595</v>
      </c>
      <c r="C70" s="24">
        <v>3.0469291498681121</v>
      </c>
      <c r="D70" s="24">
        <v>3.064289377296137</v>
      </c>
      <c r="E70" s="24">
        <v>3.0848007271782398</v>
      </c>
      <c r="F70" s="24">
        <v>3.1026018731332159</v>
      </c>
      <c r="G70" s="24">
        <v>3.120605226386667</v>
      </c>
      <c r="H70" s="24">
        <v>3.138809976780625</v>
      </c>
      <c r="I70" s="24">
        <v>3.1603023150266831</v>
      </c>
      <c r="J70" s="24">
        <v>3.1789406466359331</v>
      </c>
      <c r="K70" s="24">
        <v>3.197777809918791</v>
      </c>
      <c r="L70" s="24">
        <v>3.216812994727813</v>
      </c>
      <c r="M70" s="24">
        <v>3.2392699067233179</v>
      </c>
      <c r="N70" s="24">
        <v>3.2587313602298531</v>
      </c>
      <c r="O70" s="24">
        <v>3.2783882811530449</v>
      </c>
      <c r="P70" s="24">
        <v>3.298239872951207</v>
      </c>
      <c r="Q70" s="24">
        <v>3.3216450430820879</v>
      </c>
      <c r="R70" s="24">
        <v>3.341915689231568</v>
      </c>
      <c r="S70" s="24">
        <v>3.3623784839072881</v>
      </c>
      <c r="T70" s="24">
        <v>3.3830326305780689</v>
      </c>
      <c r="U70" s="24">
        <v>3.407369920031563</v>
      </c>
      <c r="V70" s="24">
        <v>3.428435931461058</v>
      </c>
      <c r="W70" s="24">
        <v>3.449690783899225</v>
      </c>
      <c r="X70" s="24">
        <v>3.47472574130036</v>
      </c>
      <c r="Y70" s="24">
        <v>3.49638706342179</v>
      </c>
      <c r="Z70" s="24">
        <v>3.5182347473296081</v>
      </c>
      <c r="AA70" s="24">
        <v>3.5402680101148341</v>
      </c>
      <c r="AB70" s="24">
        <v>3.5662069899626929</v>
      </c>
      <c r="AC70" s="24">
        <v>3.5886396545028769</v>
      </c>
      <c r="AD70" s="24">
        <v>3.6112554200225651</v>
      </c>
      <c r="AE70" s="24">
        <v>3.6340535136612471</v>
      </c>
      <c r="AF70" s="24">
        <v>3.6608807057341868</v>
      </c>
      <c r="AG70" s="24">
        <v>3.684071204526862</v>
      </c>
      <c r="AH70" s="25">
        <v>3.7074415953532029</v>
      </c>
    </row>
    <row r="71" spans="1:34" x14ac:dyDescent="0.25">
      <c r="A71" s="23">
        <v>6.5</v>
      </c>
      <c r="B71" s="24">
        <v>2.735425799714347</v>
      </c>
      <c r="C71" s="24">
        <v>2.7504980966548298</v>
      </c>
      <c r="D71" s="24">
        <v>2.765759899469959</v>
      </c>
      <c r="E71" s="24">
        <v>2.783803793140784</v>
      </c>
      <c r="F71" s="24">
        <v>2.7994734745202172</v>
      </c>
      <c r="G71" s="24">
        <v>2.8153301634779289</v>
      </c>
      <c r="H71" s="24">
        <v>2.831373081114898</v>
      </c>
      <c r="I71" s="24">
        <v>2.850324151597551</v>
      </c>
      <c r="J71" s="24">
        <v>2.866767892685993</v>
      </c>
      <c r="K71" s="24">
        <v>2.8833953959734582</v>
      </c>
      <c r="L71" s="24">
        <v>2.900205882571449</v>
      </c>
      <c r="M71" s="24">
        <v>2.9200483483898112</v>
      </c>
      <c r="N71" s="24">
        <v>2.9372526281203202</v>
      </c>
      <c r="O71" s="24">
        <v>2.9546374360385119</v>
      </c>
      <c r="P71" s="24">
        <v>2.9722020068616488</v>
      </c>
      <c r="Q71" s="24">
        <v>2.9929201855400431</v>
      </c>
      <c r="R71" s="24">
        <v>3.010871617348327</v>
      </c>
      <c r="S71" s="24">
        <v>3.029000388699489</v>
      </c>
      <c r="T71" s="24">
        <v>3.0473057343212999</v>
      </c>
      <c r="U71" s="24">
        <v>3.0688841201853521</v>
      </c>
      <c r="V71" s="24">
        <v>3.087569419398533</v>
      </c>
      <c r="W71" s="24">
        <v>3.1064288808826359</v>
      </c>
      <c r="X71" s="24">
        <v>3.1286507049131989</v>
      </c>
      <c r="Y71" s="24">
        <v>3.147884939384328</v>
      </c>
      <c r="Z71" s="24">
        <v>3.1672909558907598</v>
      </c>
      <c r="AA71" s="24">
        <v>3.1868680027824632</v>
      </c>
      <c r="AB71" s="24">
        <v>3.209923051446363</v>
      </c>
      <c r="AC71" s="24">
        <v>3.229868085595613</v>
      </c>
      <c r="AD71" s="24">
        <v>3.2499817712188941</v>
      </c>
      <c r="AE71" s="24">
        <v>3.2702633667146408</v>
      </c>
      <c r="AF71" s="24">
        <v>3.2941364629286261</v>
      </c>
      <c r="AG71" s="24">
        <v>3.314779331279782</v>
      </c>
      <c r="AH71" s="25">
        <v>3.335587772404744</v>
      </c>
    </row>
    <row r="72" spans="1:34" x14ac:dyDescent="0.25">
      <c r="A72" s="23">
        <v>7</v>
      </c>
      <c r="B72" s="24">
        <v>2.475876940234893</v>
      </c>
      <c r="C72" s="24">
        <v>2.4890696809617832</v>
      </c>
      <c r="D72" s="24">
        <v>2.5024372226779281</v>
      </c>
      <c r="E72" s="24">
        <v>2.518252601428054</v>
      </c>
      <c r="F72" s="24">
        <v>2.531996268359034</v>
      </c>
      <c r="G72" s="24">
        <v>2.5459123369695629</v>
      </c>
      <c r="H72" s="24">
        <v>2.560000059619568</v>
      </c>
      <c r="I72" s="24">
        <v>2.576651690261528</v>
      </c>
      <c r="J72" s="24">
        <v>2.5911087652123639</v>
      </c>
      <c r="K72" s="24">
        <v>2.6057351267091038</v>
      </c>
      <c r="L72" s="24">
        <v>2.620530027122201</v>
      </c>
      <c r="M72" s="24">
        <v>2.6380027613182691</v>
      </c>
      <c r="N72" s="24">
        <v>2.6531602659120672</v>
      </c>
      <c r="O72" s="24">
        <v>2.6684839532860432</v>
      </c>
      <c r="P72" s="24">
        <v>2.6839730894164049</v>
      </c>
      <c r="Q72" s="24">
        <v>2.7022518778292932</v>
      </c>
      <c r="R72" s="24">
        <v>2.7180969681918099</v>
      </c>
      <c r="S72" s="24">
        <v>2.734105182935314</v>
      </c>
      <c r="T72" s="24">
        <v>2.7502757880465181</v>
      </c>
      <c r="U72" s="24">
        <v>2.7693457581402412</v>
      </c>
      <c r="V72" s="24">
        <v>2.7858656922886489</v>
      </c>
      <c r="W72" s="24">
        <v>2.802545703791699</v>
      </c>
      <c r="X72" s="24">
        <v>2.822207076111225</v>
      </c>
      <c r="Y72" s="24">
        <v>2.8392314505182421</v>
      </c>
      <c r="Z72" s="24">
        <v>2.8564136210309461</v>
      </c>
      <c r="AA72" s="24">
        <v>2.8737528672582489</v>
      </c>
      <c r="AB72" s="24">
        <v>2.8941795530298582</v>
      </c>
      <c r="AC72" s="24">
        <v>2.911856658630477</v>
      </c>
      <c r="AD72" s="24">
        <v>2.9296885600211211</v>
      </c>
      <c r="AE72" s="24">
        <v>2.947674546859175</v>
      </c>
      <c r="AF72" s="24">
        <v>2.968852002138004</v>
      </c>
      <c r="AG72" s="24">
        <v>2.9871694161460591</v>
      </c>
      <c r="AH72" s="25">
        <v>3.0056386774895261</v>
      </c>
    </row>
    <row r="73" spans="1:34" x14ac:dyDescent="0.25">
      <c r="A73" s="23">
        <v>7.5</v>
      </c>
      <c r="B73" s="24">
        <v>2.247881210883456</v>
      </c>
      <c r="C73" s="24">
        <v>2.2593882482663128</v>
      </c>
      <c r="D73" s="24">
        <v>2.2710559755744981</v>
      </c>
      <c r="E73" s="24">
        <v>2.284870444401145</v>
      </c>
      <c r="F73" s="24">
        <v>2.2968838301878778</v>
      </c>
      <c r="G73" s="24">
        <v>2.3090556055768978</v>
      </c>
      <c r="H73" s="24">
        <v>2.3213850541870782</v>
      </c>
      <c r="I73" s="24">
        <v>2.335967736617699</v>
      </c>
      <c r="J73" s="24">
        <v>2.348636352991246</v>
      </c>
      <c r="K73" s="24">
        <v>2.3614603740790501</v>
      </c>
      <c r="L73" s="24">
        <v>2.3744390835105049</v>
      </c>
      <c r="M73" s="24">
        <v>2.389775464345762</v>
      </c>
      <c r="N73" s="24">
        <v>2.4030868756192829</v>
      </c>
      <c r="O73" s="24">
        <v>2.4165507180869419</v>
      </c>
      <c r="P73" s="24">
        <v>2.430166288983898</v>
      </c>
      <c r="Q73" s="24">
        <v>2.446241952024895</v>
      </c>
      <c r="R73" s="24">
        <v>2.4601838570141932</v>
      </c>
      <c r="S73" s="24">
        <v>2.4742752650440512</v>
      </c>
      <c r="T73" s="24">
        <v>2.4885154733601298</v>
      </c>
      <c r="U73" s="24">
        <v>2.5053161792092742</v>
      </c>
      <c r="V73" s="24">
        <v>2.519876378621571</v>
      </c>
      <c r="W73" s="24">
        <v>2.5345831642936951</v>
      </c>
      <c r="X73" s="24">
        <v>2.5519254302683541</v>
      </c>
      <c r="Y73" s="24">
        <v>2.5669474553745668</v>
      </c>
      <c r="Z73" s="24">
        <v>2.5821138844783169</v>
      </c>
      <c r="AA73" s="24">
        <v>2.5974240284474628</v>
      </c>
      <c r="AB73" s="24">
        <v>2.615466583325083</v>
      </c>
      <c r="AC73" s="24">
        <v>2.6310857453964922</v>
      </c>
      <c r="AD73" s="24">
        <v>2.6468464413953878</v>
      </c>
      <c r="AE73" s="24">
        <v>2.6627479922381001</v>
      </c>
      <c r="AF73" s="24">
        <v>2.6814769252122099</v>
      </c>
      <c r="AG73" s="24">
        <v>2.6976813441526981</v>
      </c>
      <c r="AH73" s="25">
        <v>2.714024478811671</v>
      </c>
    </row>
    <row r="74" spans="1:34" x14ac:dyDescent="0.25">
      <c r="A74" s="23">
        <v>8</v>
      </c>
      <c r="B74" s="24">
        <v>2.0483516176359329</v>
      </c>
      <c r="C74" s="24">
        <v>2.0583570877214341</v>
      </c>
      <c r="D74" s="24">
        <v>2.0685097304898008</v>
      </c>
      <c r="E74" s="24">
        <v>2.080539558096826</v>
      </c>
      <c r="F74" s="24">
        <v>2.0910086792206322</v>
      </c>
      <c r="G74" s="24">
        <v>2.1016227716909319</v>
      </c>
      <c r="H74" s="24">
        <v>2.112381150385545</v>
      </c>
      <c r="I74" s="24">
        <v>2.1251140399408142</v>
      </c>
      <c r="J74" s="24">
        <v>2.136182688474511</v>
      </c>
      <c r="K74" s="24">
        <v>2.1473934537122799</v>
      </c>
      <c r="L74" s="24">
        <v>2.1587456505424658</v>
      </c>
      <c r="M74" s="24">
        <v>2.1721677199850351</v>
      </c>
      <c r="N74" s="24">
        <v>2.1838240029318281</v>
      </c>
      <c r="O74" s="24">
        <v>2.1956195593081889</v>
      </c>
      <c r="P74" s="24">
        <v>2.2075537176082212</v>
      </c>
      <c r="Q74" s="24">
        <v>2.2216511838775821</v>
      </c>
      <c r="R74" s="24">
        <v>2.2338833427433249</v>
      </c>
      <c r="S74" s="24">
        <v>2.2462519771306679</v>
      </c>
      <c r="T74" s="24">
        <v>2.2587564155442199</v>
      </c>
      <c r="U74" s="24">
        <v>2.2735156723811718</v>
      </c>
      <c r="V74" s="24">
        <v>2.2863120505631351</v>
      </c>
      <c r="W74" s="24">
        <v>2.2992421177315778</v>
      </c>
      <c r="X74" s="24">
        <v>2.3144952864341781</v>
      </c>
      <c r="Y74" s="24">
        <v>2.3277127561800102</v>
      </c>
      <c r="Z74" s="24">
        <v>2.3410618316366971</v>
      </c>
      <c r="AA74" s="24">
        <v>2.3545418549310448</v>
      </c>
      <c r="AB74" s="24">
        <v>2.3704331746196159</v>
      </c>
      <c r="AC74" s="24">
        <v>2.384194661358352</v>
      </c>
      <c r="AD74" s="24">
        <v>2.398085013983505</v>
      </c>
      <c r="AE74" s="24">
        <v>2.4121035846703518</v>
      </c>
      <c r="AF74" s="24">
        <v>2.4286197776768139</v>
      </c>
      <c r="AG74" s="24">
        <v>2.4429139440023868</v>
      </c>
      <c r="AH74" s="25">
        <v>2.4573342882509852</v>
      </c>
    </row>
    <row r="75" spans="1:34" x14ac:dyDescent="0.25">
      <c r="A75" s="23">
        <v>8.5</v>
      </c>
      <c r="B75" s="24">
        <v>1.874360110143884</v>
      </c>
      <c r="C75" s="24">
        <v>1.883038432155822</v>
      </c>
      <c r="D75" s="24">
        <v>1.891851003429633</v>
      </c>
      <c r="E75" s="24">
        <v>1.902301122227525</v>
      </c>
      <c r="F75" s="24">
        <v>1.9114022783468481</v>
      </c>
      <c r="G75" s="24">
        <v>1.920635581378334</v>
      </c>
      <c r="H75" s="24">
        <v>1.930000377458754</v>
      </c>
      <c r="I75" s="24">
        <v>1.9410912931812949</v>
      </c>
      <c r="J75" s="24">
        <v>1.9507387477896949</v>
      </c>
      <c r="K75" s="24">
        <v>1.960515624913451</v>
      </c>
      <c r="L75" s="24">
        <v>1.970421270699855</v>
      </c>
      <c r="M75" s="24">
        <v>1.982139734424492</v>
      </c>
      <c r="N75" s="24">
        <v>1.992322137215224</v>
      </c>
      <c r="O75" s="24">
        <v>2.002631249492421</v>
      </c>
      <c r="P75" s="24">
        <v>2.0130664310091309</v>
      </c>
      <c r="Q75" s="24">
        <v>2.0253992928137459</v>
      </c>
      <c r="R75" s="24">
        <v>2.0361054279827151</v>
      </c>
      <c r="S75" s="24">
        <v>2.0469356049757921</v>
      </c>
      <c r="T75" s="24">
        <v>2.0578891835565321</v>
      </c>
      <c r="U75" s="24">
        <v>2.0708234703203141</v>
      </c>
      <c r="V75" s="24">
        <v>2.0820422239548391</v>
      </c>
      <c r="W75" s="24">
        <v>2.0933823631239621</v>
      </c>
      <c r="X75" s="24">
        <v>2.1067651073339451</v>
      </c>
      <c r="Y75" s="24">
        <v>2.1183660988369382</v>
      </c>
      <c r="Z75" s="24">
        <v>2.1300864915855708</v>
      </c>
      <c r="AA75" s="24">
        <v>2.1419256589655951</v>
      </c>
      <c r="AB75" s="24">
        <v>2.1558873028766929</v>
      </c>
      <c r="AC75" s="24">
        <v>2.1679816656564128</v>
      </c>
      <c r="AD75" s="24">
        <v>2.1801928201029441</v>
      </c>
      <c r="AE75" s="24">
        <v>2.192520149650512</v>
      </c>
      <c r="AF75" s="24">
        <v>2.2070480487330371</v>
      </c>
      <c r="AG75" s="24">
        <v>2.2196249880734631</v>
      </c>
      <c r="AH75" s="25">
        <v>2.232316161362923</v>
      </c>
    </row>
    <row r="76" spans="1:34" x14ac:dyDescent="0.25">
      <c r="A76" s="23">
        <v>9</v>
      </c>
      <c r="B76" s="24">
        <v>1.7231375817345309</v>
      </c>
      <c r="C76" s="24">
        <v>1.7306534580738151</v>
      </c>
      <c r="D76" s="24">
        <v>1.738291254075448</v>
      </c>
      <c r="E76" s="24">
        <v>1.7473552601813369</v>
      </c>
      <c r="F76" s="24">
        <v>1.7552550341317299</v>
      </c>
      <c r="G76" s="24">
        <v>1.7632747243814291</v>
      </c>
      <c r="H76" s="24">
        <v>1.7714137083261461</v>
      </c>
      <c r="I76" s="24">
        <v>1.7810591329652219</v>
      </c>
      <c r="J76" s="24">
        <v>1.789454450739995</v>
      </c>
      <c r="K76" s="24">
        <v>1.797967090662876</v>
      </c>
      <c r="L76" s="24">
        <v>1.8065964301401041</v>
      </c>
      <c r="M76" s="24">
        <v>1.816810657528201</v>
      </c>
      <c r="N76" s="24">
        <v>1.825690711510658</v>
      </c>
      <c r="O76" s="24">
        <v>1.834685504857942</v>
      </c>
      <c r="P76" s="24">
        <v>1.84379442858205</v>
      </c>
      <c r="Q76" s="24">
        <v>1.854564941935444</v>
      </c>
      <c r="R76" s="24">
        <v>1.8639190590115371</v>
      </c>
      <c r="S76" s="24">
        <v>1.873385378035713</v>
      </c>
      <c r="T76" s="24">
        <v>1.882963290030474</v>
      </c>
      <c r="U76" s="24">
        <v>1.894277749366744</v>
      </c>
      <c r="V76" s="24">
        <v>1.9040953583138409</v>
      </c>
      <c r="W76" s="24">
        <v>1.914022643165125</v>
      </c>
      <c r="X76" s="24">
        <v>1.92574229936857</v>
      </c>
      <c r="Y76" s="24">
        <v>1.935905172923382</v>
      </c>
      <c r="Z76" s="24">
        <v>1.9461758370800859</v>
      </c>
      <c r="AA76" s="24">
        <v>1.956553696483381</v>
      </c>
      <c r="AB76" s="24">
        <v>1.968795887735219</v>
      </c>
      <c r="AC76" s="24">
        <v>1.979403961106692</v>
      </c>
      <c r="AD76" s="24">
        <v>1.990117345746842</v>
      </c>
      <c r="AE76" s="24">
        <v>2.0009354563488402</v>
      </c>
      <c r="AF76" s="24">
        <v>2.0136881712577699</v>
      </c>
      <c r="AG76" s="24">
        <v>2.0247311924199338</v>
      </c>
      <c r="AH76" s="25">
        <v>2.0358770973786098</v>
      </c>
    </row>
    <row r="77" spans="1:34" x14ac:dyDescent="0.25">
      <c r="A77" s="23">
        <v>9.5</v>
      </c>
      <c r="B77" s="24">
        <v>1.5920738694107659</v>
      </c>
      <c r="C77" s="24">
        <v>1.5985822856554239</v>
      </c>
      <c r="D77" s="24">
        <v>1.605200885784374</v>
      </c>
      <c r="E77" s="24">
        <v>1.613061039022025</v>
      </c>
      <c r="F77" s="24">
        <v>1.619916296816162</v>
      </c>
      <c r="G77" s="24">
        <v>1.6268798341182129</v>
      </c>
      <c r="H77" s="24">
        <v>1.6339510595828359</v>
      </c>
      <c r="I77" s="24">
        <v>1.642336139594343</v>
      </c>
      <c r="J77" s="24">
        <v>1.6496386608042759</v>
      </c>
      <c r="K77" s="24">
        <v>1.6570469976165361</v>
      </c>
      <c r="L77" s="24">
        <v>1.664560558696309</v>
      </c>
      <c r="M77" s="24">
        <v>1.6734585828358981</v>
      </c>
      <c r="N77" s="24">
        <v>1.6811981025349789</v>
      </c>
      <c r="O77" s="24">
        <v>1.6890409852987189</v>
      </c>
      <c r="P77" s="24">
        <v>1.696986653398062</v>
      </c>
      <c r="Q77" s="24">
        <v>1.7063857380203991</v>
      </c>
      <c r="R77" s="24">
        <v>1.714552125784631</v>
      </c>
      <c r="S77" s="24">
        <v>1.722819469442388</v>
      </c>
      <c r="T77" s="24">
        <v>1.7311871912751211</v>
      </c>
      <c r="U77" s="24">
        <v>1.741075629536176</v>
      </c>
      <c r="V77" s="24">
        <v>1.749658856832975</v>
      </c>
      <c r="W77" s="24">
        <v>1.7583406442250149</v>
      </c>
      <c r="X77" s="24">
        <v>1.7685932126146411</v>
      </c>
      <c r="Y77" s="24">
        <v>1.777486611693047</v>
      </c>
      <c r="Z77" s="24">
        <v>1.786476784551065</v>
      </c>
      <c r="AA77" s="24">
        <v>1.7955631670923391</v>
      </c>
      <c r="AB77" s="24">
        <v>1.806284792509766</v>
      </c>
      <c r="AC77" s="24">
        <v>1.815577694200883</v>
      </c>
      <c r="AD77" s="24">
        <v>1.8249650205840069</v>
      </c>
      <c r="AE77" s="24">
        <v>1.834446217611257</v>
      </c>
      <c r="AF77" s="24">
        <v>1.8456255218035771</v>
      </c>
      <c r="AG77" s="24">
        <v>1.8553082167714829</v>
      </c>
      <c r="AH77" s="25">
        <v>1.865083039204843</v>
      </c>
    </row>
    <row r="78" spans="1:34" x14ac:dyDescent="0.25">
      <c r="A78" s="23">
        <v>10</v>
      </c>
      <c r="B78" s="24">
        <v>1.478717753851136</v>
      </c>
      <c r="C78" s="24">
        <v>1.484363978756313</v>
      </c>
      <c r="D78" s="24">
        <v>1.4901092455891909</v>
      </c>
      <c r="E78" s="24">
        <v>1.4969364694890051</v>
      </c>
      <c r="F78" s="24">
        <v>1.5028943603166789</v>
      </c>
      <c r="G78" s="24">
        <v>1.5089494876823399</v>
      </c>
      <c r="H78" s="24">
        <v>1.5151012914995949</v>
      </c>
      <c r="I78" s="24">
        <v>1.5223998370460681</v>
      </c>
      <c r="J78" s="24">
        <v>1.528759185137067</v>
      </c>
      <c r="K78" s="24">
        <v>1.535213436106079</v>
      </c>
      <c r="L78" s="24">
        <v>1.5417620298772361</v>
      </c>
      <c r="M78" s="24">
        <v>1.549520547562985</v>
      </c>
      <c r="N78" s="24">
        <v>1.556271630680709</v>
      </c>
      <c r="O78" s="24">
        <v>1.5631152943843909</v>
      </c>
      <c r="P78" s="24">
        <v>1.570050992203919</v>
      </c>
      <c r="Q78" s="24">
        <v>1.5782582315219991</v>
      </c>
      <c r="R78" s="24">
        <v>1.5853914619325009</v>
      </c>
      <c r="S78" s="24">
        <v>1.592614996003439</v>
      </c>
      <c r="T78" s="24">
        <v>1.599928287275209</v>
      </c>
      <c r="U78" s="24">
        <v>1.6085731745199809</v>
      </c>
      <c r="V78" s="24">
        <v>1.616079066380727</v>
      </c>
      <c r="W78" s="24">
        <v>1.623672996349236</v>
      </c>
      <c r="X78" s="24">
        <v>1.6326431408243951</v>
      </c>
      <c r="Y78" s="24">
        <v>1.6404259920752891</v>
      </c>
      <c r="Z78" s="24">
        <v>1.648295194104979</v>
      </c>
      <c r="AA78" s="24">
        <v>1.65625021407606</v>
      </c>
      <c r="AB78" s="24">
        <v>1.665638824190562</v>
      </c>
      <c r="AC78" s="24">
        <v>1.673777955106329</v>
      </c>
      <c r="AD78" s="24">
        <v>1.682001217958901</v>
      </c>
      <c r="AE78" s="24">
        <v>1.6903080899593439</v>
      </c>
      <c r="AF78" s="24">
        <v>1.7001044205986711</v>
      </c>
      <c r="AG78" s="24">
        <v>1.708590664533439</v>
      </c>
      <c r="AH78" s="25">
        <v>1.7171588734240699</v>
      </c>
    </row>
    <row r="79" spans="1:34" x14ac:dyDescent="0.25">
      <c r="A79" s="23">
        <v>10.5</v>
      </c>
      <c r="B79" s="24">
        <v>1.3807769594098691</v>
      </c>
      <c r="C79" s="24">
        <v>1.385696544907826</v>
      </c>
      <c r="D79" s="24">
        <v>1.3907046241983609</v>
      </c>
      <c r="E79" s="24">
        <v>1.3966585059973751</v>
      </c>
      <c r="F79" s="24">
        <v>1.4018564622254921</v>
      </c>
      <c r="G79" s="24">
        <v>1.407141205843139</v>
      </c>
      <c r="H79" s="24">
        <v>1.4125122080228689</v>
      </c>
      <c r="I79" s="24">
        <v>1.4188866929734769</v>
      </c>
      <c r="J79" s="24">
        <v>1.4244427745685619</v>
      </c>
      <c r="K79" s="24">
        <v>1.4300834401388149</v>
      </c>
      <c r="L79" s="24">
        <v>1.435808160867313</v>
      </c>
      <c r="M79" s="24">
        <v>1.442592532600524</v>
      </c>
      <c r="N79" s="24">
        <v>1.448497560016027</v>
      </c>
      <c r="O79" s="24">
        <v>1.454484979360253</v>
      </c>
      <c r="P79" s="24">
        <v>1.4605542754220391</v>
      </c>
      <c r="Q79" s="24">
        <v>1.4677379165692981</v>
      </c>
      <c r="R79" s="24">
        <v>1.473982844761321</v>
      </c>
      <c r="S79" s="24">
        <v>1.480308018202156</v>
      </c>
      <c r="T79" s="24">
        <v>1.4867129216911481</v>
      </c>
      <c r="U79" s="24">
        <v>1.4942853916852059</v>
      </c>
      <c r="V79" s="24">
        <v>1.500861277501262</v>
      </c>
      <c r="W79" s="24">
        <v>1.50751527325907</v>
      </c>
      <c r="X79" s="24">
        <v>1.5153763214257501</v>
      </c>
      <c r="Y79" s="24">
        <v>1.522197834675139</v>
      </c>
      <c r="Z79" s="24">
        <v>1.529095869523978</v>
      </c>
      <c r="AA79" s="24">
        <v>1.536069924393809</v>
      </c>
      <c r="AB79" s="24">
        <v>1.5443017334435081</v>
      </c>
      <c r="AC79" s="24">
        <v>1.551438777666047</v>
      </c>
      <c r="AD79" s="24">
        <v>1.5586502548916581</v>
      </c>
      <c r="AE79" s="24">
        <v>1.565935673590352</v>
      </c>
      <c r="AF79" s="24">
        <v>1.5745281315469419</v>
      </c>
      <c r="AG79" s="24">
        <v>1.5819720827868089</v>
      </c>
      <c r="AH79" s="25">
        <v>1.5894884302944161</v>
      </c>
    </row>
    <row r="80" spans="1:34" x14ac:dyDescent="0.25">
      <c r="A80" s="23">
        <v>11</v>
      </c>
      <c r="B80" s="24">
        <v>1.2961181541168389</v>
      </c>
      <c r="C80" s="24">
        <v>1.300436935316954</v>
      </c>
      <c r="D80" s="24">
        <v>1.3048342559959909</v>
      </c>
      <c r="E80" s="24">
        <v>1.3100630466378811</v>
      </c>
      <c r="F80" s="24">
        <v>1.3146287838104671</v>
      </c>
      <c r="G80" s="24">
        <v>1.3192714530455909</v>
      </c>
      <c r="H80" s="24">
        <v>1.323990556774755</v>
      </c>
      <c r="I80" s="24">
        <v>1.3295921187053079</v>
      </c>
      <c r="J80" s="24">
        <v>1.334475123604618</v>
      </c>
      <c r="K80" s="24">
        <v>1.3394329873977171</v>
      </c>
      <c r="L80" s="24">
        <v>1.3444652125266301</v>
      </c>
      <c r="M80" s="24">
        <v>1.3504294625152431</v>
      </c>
      <c r="N80" s="24">
        <v>1.3556210982847781</v>
      </c>
      <c r="O80" s="24">
        <v>1.3608855311472681</v>
      </c>
      <c r="P80" s="24">
        <v>1.3662222771504979</v>
      </c>
      <c r="Q80" s="24">
        <v>1.3725392309670079</v>
      </c>
      <c r="R80" s="24">
        <v>1.3780309952529171</v>
      </c>
      <c r="S80" s="24">
        <v>1.3835935401974839</v>
      </c>
      <c r="T80" s="24">
        <v>1.389226381858998</v>
      </c>
      <c r="U80" s="24">
        <v>1.3958862320745471</v>
      </c>
      <c r="V80" s="24">
        <v>1.4016697244143941</v>
      </c>
      <c r="W80" s="24">
        <v>1.4075219923514479</v>
      </c>
      <c r="X80" s="24">
        <v>1.414435935522278</v>
      </c>
      <c r="Y80" s="24">
        <v>1.420435603773289</v>
      </c>
      <c r="Z80" s="24">
        <v>1.4265025582658719</v>
      </c>
      <c r="AA80" s="24">
        <v>1.4326363286805139</v>
      </c>
      <c r="AB80" s="24">
        <v>1.43987621461017</v>
      </c>
      <c r="AC80" s="24">
        <v>1.446153139398721</v>
      </c>
      <c r="AD80" s="24">
        <v>1.452495392078077</v>
      </c>
      <c r="AE80" s="24">
        <v>1.458902512377197</v>
      </c>
      <c r="AF80" s="24">
        <v>1.4664588622279411</v>
      </c>
      <c r="AG80" s="24">
        <v>1.4730049622882599</v>
      </c>
      <c r="AH80" s="25">
        <v>1.479614483749665</v>
      </c>
    </row>
    <row r="81" spans="1:34" x14ac:dyDescent="0.25">
      <c r="A81" s="23">
        <v>11.5</v>
      </c>
      <c r="B81" s="24">
        <v>1.222766949677595</v>
      </c>
      <c r="C81" s="24">
        <v>1.226601044866364</v>
      </c>
      <c r="D81" s="24">
        <v>1.2305043190418661</v>
      </c>
      <c r="E81" s="24">
        <v>1.235144933176942</v>
      </c>
      <c r="F81" s="24">
        <v>1.2391964500151389</v>
      </c>
      <c r="G81" s="24">
        <v>1.24331563741035</v>
      </c>
      <c r="H81" s="24">
        <v>1.2475020290530241</v>
      </c>
      <c r="I81" s="24">
        <v>1.2524704692459641</v>
      </c>
      <c r="J81" s="24">
        <v>1.2568008704267559</v>
      </c>
      <c r="K81" s="24">
        <v>1.261196999241424</v>
      </c>
      <c r="L81" s="24">
        <v>1.265658389390941</v>
      </c>
      <c r="M81" s="24">
        <v>1.2709452055495321</v>
      </c>
      <c r="N81" s="24">
        <v>1.275546396906468</v>
      </c>
      <c r="O81" s="24">
        <v>1.2802113843420591</v>
      </c>
      <c r="P81" s="24">
        <v>1.284939715163036</v>
      </c>
      <c r="Q81" s="24">
        <v>1.290535556195507</v>
      </c>
      <c r="R81" s="24">
        <v>1.2953995780647849</v>
      </c>
      <c r="S81" s="24">
        <v>1.3003255098240329</v>
      </c>
      <c r="T81" s="24">
        <v>1.305312898790487</v>
      </c>
      <c r="U81" s="24">
        <v>1.3112085904063691</v>
      </c>
      <c r="V81" s="24">
        <v>1.3163275850156031</v>
      </c>
      <c r="W81" s="24">
        <v>1.321506614698968</v>
      </c>
      <c r="X81" s="24">
        <v>1.3276241078932109</v>
      </c>
      <c r="Y81" s="24">
        <v>1.332931707326088</v>
      </c>
      <c r="Z81" s="24">
        <v>1.3382979514641249</v>
      </c>
      <c r="AA81" s="24">
        <v>1.343722401246757</v>
      </c>
      <c r="AB81" s="24">
        <v>1.350123905707765</v>
      </c>
      <c r="AC81" s="24">
        <v>1.3556729614986871</v>
      </c>
      <c r="AD81" s="24">
        <v>1.3612788338896129</v>
      </c>
      <c r="AE81" s="24">
        <v>1.366941093868451</v>
      </c>
      <c r="AF81" s="24">
        <v>1.373617763896877</v>
      </c>
      <c r="AG81" s="24">
        <v>1.37940073747012</v>
      </c>
      <c r="AH81" s="25">
        <v>1.385238751399259</v>
      </c>
    </row>
    <row r="82" spans="1:34" x14ac:dyDescent="0.25">
      <c r="A82" s="23">
        <v>12</v>
      </c>
      <c r="B82" s="24">
        <v>1.1589079014733521</v>
      </c>
      <c r="C82" s="24">
        <v>1.162363712114387</v>
      </c>
      <c r="D82" s="24">
        <v>1.1658799350714351</v>
      </c>
      <c r="E82" s="24">
        <v>1.170057951056646</v>
      </c>
      <c r="F82" s="24">
        <v>1.173703529458713</v>
      </c>
      <c r="G82" s="24">
        <v>1.177408110733738</v>
      </c>
      <c r="H82" s="24">
        <v>1.1811712598311159</v>
      </c>
      <c r="I82" s="24">
        <v>1.185635043275524</v>
      </c>
      <c r="J82" s="24">
        <v>1.18952359689217</v>
      </c>
      <c r="K82" s="24">
        <v>1.193469340704248</v>
      </c>
      <c r="L82" s="24">
        <v>1.197471839671677</v>
      </c>
      <c r="M82" s="24">
        <v>1.2022125736214611</v>
      </c>
      <c r="N82" s="24">
        <v>1.206336550976284</v>
      </c>
      <c r="O82" s="24">
        <v>1.21051591721693</v>
      </c>
      <c r="P82" s="24">
        <v>1.214750250909076</v>
      </c>
      <c r="Q82" s="24">
        <v>1.2197592174108529</v>
      </c>
      <c r="R82" s="24">
        <v>1.2241112015301021</v>
      </c>
      <c r="S82" s="24">
        <v>1.228516818592098</v>
      </c>
      <c r="T82" s="24">
        <v>1.2329756471730271</v>
      </c>
      <c r="U82" s="24">
        <v>1.2382443050747209</v>
      </c>
      <c r="V82" s="24">
        <v>1.242816980876057</v>
      </c>
      <c r="W82" s="24">
        <v>1.2474415450499139</v>
      </c>
      <c r="X82" s="24">
        <v>1.2529019069934679</v>
      </c>
      <c r="Y82" s="24">
        <v>1.257637496965571</v>
      </c>
      <c r="Z82" s="24">
        <v>1.2624236839278911</v>
      </c>
      <c r="AA82" s="24">
        <v>1.267260060078808</v>
      </c>
      <c r="AB82" s="24">
        <v>1.2729653884292</v>
      </c>
      <c r="AC82" s="24">
        <v>1.2779091088359651</v>
      </c>
      <c r="AD82" s="24">
        <v>1.282901728373403</v>
      </c>
      <c r="AE82" s="24">
        <v>1.287942849288366</v>
      </c>
      <c r="AF82" s="24">
        <v>1.2938849314846399</v>
      </c>
      <c r="AG82" s="24">
        <v>1.299029786440393</v>
      </c>
      <c r="AH82" s="25">
        <v>1.304221894528323</v>
      </c>
    </row>
    <row r="83" spans="1:34" x14ac:dyDescent="0.25">
      <c r="A83" s="23">
        <v>12.5</v>
      </c>
      <c r="B83" s="24">
        <v>1.1028845085609871</v>
      </c>
      <c r="C83" s="24">
        <v>1.106058719295018</v>
      </c>
      <c r="D83" s="24">
        <v>1.109285169495809</v>
      </c>
      <c r="E83" s="24">
        <v>1.113114829394739</v>
      </c>
      <c r="F83" s="24">
        <v>1.116453034436051</v>
      </c>
      <c r="G83" s="24">
        <v>1.1198421684877331</v>
      </c>
      <c r="H83" s="24">
        <v>1.123281827758126</v>
      </c>
      <c r="I83" s="24">
        <v>1.1273580831497181</v>
      </c>
      <c r="J83" s="24">
        <v>1.1309058285337079</v>
      </c>
      <c r="K83" s="24">
        <v>1.134502820496152</v>
      </c>
      <c r="L83" s="24">
        <v>1.138148655255917</v>
      </c>
      <c r="M83" s="24">
        <v>1.142463322324742</v>
      </c>
      <c r="N83" s="24">
        <v>1.1462135992650559</v>
      </c>
      <c r="O83" s="24">
        <v>1.150011451719827</v>
      </c>
      <c r="P83" s="24">
        <v>1.15385648951368</v>
      </c>
      <c r="Q83" s="24">
        <v>1.158401483444746</v>
      </c>
      <c r="R83" s="24">
        <v>1.162347417657682</v>
      </c>
      <c r="S83" s="24">
        <v>1.1663393016876129</v>
      </c>
      <c r="T83" s="24">
        <v>1.1703767453696681</v>
      </c>
      <c r="U83" s="24">
        <v>1.175144158149289</v>
      </c>
      <c r="V83" s="24">
        <v>1.1792789772425569</v>
      </c>
      <c r="W83" s="24">
        <v>1.1834581318282049</v>
      </c>
      <c r="X83" s="24">
        <v>1.1883893449536069</v>
      </c>
      <c r="Y83" s="24">
        <v>1.192663267999414</v>
      </c>
      <c r="Z83" s="24">
        <v>1.19698033414196</v>
      </c>
      <c r="AA83" s="24">
        <v>1.2013401668385739</v>
      </c>
      <c r="AB83" s="24">
        <v>1.2064801881430189</v>
      </c>
      <c r="AC83" s="24">
        <v>1.21093138995622</v>
      </c>
      <c r="AD83" s="24">
        <v>1.215424167252229</v>
      </c>
      <c r="AE83" s="24">
        <v>1.2199581535368429</v>
      </c>
      <c r="AF83" s="24">
        <v>1.2252994035977669</v>
      </c>
      <c r="AG83" s="24">
        <v>1.229921430982736</v>
      </c>
      <c r="AH83" s="25">
        <v>1.234583518097629</v>
      </c>
    </row>
    <row r="84" spans="1:34" x14ac:dyDescent="0.25">
      <c r="A84" s="23">
        <v>13</v>
      </c>
      <c r="B84" s="24">
        <v>1.0531992136730359</v>
      </c>
      <c r="C84" s="24">
        <v>1.0561787923179109</v>
      </c>
      <c r="D84" s="24">
        <v>1.059203031401758</v>
      </c>
      <c r="E84" s="24">
        <v>1.0627872409846271</v>
      </c>
      <c r="F84" s="24">
        <v>1.065906920917679</v>
      </c>
      <c r="G84" s="24">
        <v>1.0690700498199781</v>
      </c>
      <c r="H84" s="24">
        <v>1.0722762551588141</v>
      </c>
      <c r="I84" s="24">
        <v>1.076070774899945</v>
      </c>
      <c r="J84" s="24">
        <v>1.0793690345598861</v>
      </c>
      <c r="K84" s="24">
        <v>1.082709191002772</v>
      </c>
      <c r="L84" s="24">
        <v>1.0860908717064151</v>
      </c>
      <c r="M84" s="24">
        <v>1.0900881509287681</v>
      </c>
      <c r="N84" s="24">
        <v>1.093558524219294</v>
      </c>
      <c r="O84" s="24">
        <v>1.0970692534743789</v>
      </c>
      <c r="P84" s="24">
        <v>1.100619979777594</v>
      </c>
      <c r="Q84" s="24">
        <v>1.1048125668045681</v>
      </c>
      <c r="R84" s="24">
        <v>1.1084487221320249</v>
      </c>
      <c r="S84" s="24">
        <v>1.1121237379721911</v>
      </c>
      <c r="T84" s="24">
        <v>1.115837255419142</v>
      </c>
      <c r="U84" s="24">
        <v>1.1202178753754419</v>
      </c>
      <c r="V84" s="24">
        <v>1.124013583037591</v>
      </c>
      <c r="W84" s="24">
        <v>1.1278466671334451</v>
      </c>
      <c r="X84" s="24">
        <v>1.132365377579867</v>
      </c>
      <c r="Y84" s="24">
        <v>1.1362782594109719</v>
      </c>
      <c r="Z84" s="24">
        <v>1.1402274242668069</v>
      </c>
      <c r="AA84" s="24">
        <v>1.1442125268636469</v>
      </c>
      <c r="AB84" s="24">
        <v>1.14890677389345</v>
      </c>
      <c r="AC84" s="24">
        <v>1.1529685570807939</v>
      </c>
      <c r="AD84" s="24">
        <v>1.157065185924548</v>
      </c>
      <c r="AE84" s="24">
        <v>1.161196325189457</v>
      </c>
      <c r="AF84" s="24">
        <v>1.1660591625184671</v>
      </c>
      <c r="AG84" s="24">
        <v>1.170263936556474</v>
      </c>
      <c r="AH84" s="25">
        <v>1.1745021707436181</v>
      </c>
    </row>
    <row r="85" spans="1:34" x14ac:dyDescent="0.25">
      <c r="A85" s="23">
        <v>13.5</v>
      </c>
      <c r="B85" s="24">
        <v>1.008513403217715</v>
      </c>
      <c r="C85" s="24">
        <v>1.0113756007683969</v>
      </c>
      <c r="D85" s="24">
        <v>1.014275473551731</v>
      </c>
      <c r="E85" s="24">
        <v>1.017705802295398</v>
      </c>
      <c r="F85" s="24">
        <v>1.020686088549799</v>
      </c>
      <c r="G85" s="24">
        <v>1.0237029375537929</v>
      </c>
      <c r="H85" s="24">
        <v>1.026756008033616</v>
      </c>
      <c r="I85" s="24">
        <v>1.030363248233275</v>
      </c>
      <c r="J85" s="24">
        <v>1.0334936278548901</v>
      </c>
      <c r="K85" s="24">
        <v>1.0366591482854071</v>
      </c>
      <c r="L85" s="24">
        <v>1.0398594682615869</v>
      </c>
      <c r="M85" s="24">
        <v>1.04363670237859</v>
      </c>
      <c r="N85" s="24">
        <v>1.046911251961165</v>
      </c>
      <c r="O85" s="24">
        <v>1.0502195317798679</v>
      </c>
      <c r="P85" s="24">
        <v>1.0535612141772179</v>
      </c>
      <c r="Q85" s="24">
        <v>1.0575016236733561</v>
      </c>
      <c r="R85" s="24">
        <v>1.0609145543132861</v>
      </c>
      <c r="S85" s="24">
        <v>1.0643598499831051</v>
      </c>
      <c r="T85" s="24">
        <v>1.067837183035838</v>
      </c>
      <c r="U85" s="24">
        <v>1.071934126174205</v>
      </c>
      <c r="V85" s="24">
        <v>1.075479750859299</v>
      </c>
      <c r="W85" s="24">
        <v>1.079056386740892</v>
      </c>
      <c r="X85" s="24">
        <v>1.083267904354142</v>
      </c>
      <c r="Y85" s="24">
        <v>1.0869106538592579</v>
      </c>
      <c r="Z85" s="24">
        <v>1.09058342013856</v>
      </c>
      <c r="AA85" s="24">
        <v>1.094285889167272</v>
      </c>
      <c r="AB85" s="24">
        <v>1.0986425584003749</v>
      </c>
      <c r="AC85" s="24">
        <v>1.1024083061066889</v>
      </c>
      <c r="AD85" s="24">
        <v>1.106202763464482</v>
      </c>
      <c r="AE85" s="24">
        <v>1.110025626497448</v>
      </c>
      <c r="AF85" s="24">
        <v>1.11452113420462</v>
      </c>
      <c r="AG85" s="24">
        <v>1.1184045122966051</v>
      </c>
      <c r="AH85" s="25">
        <v>1.1223153447784091</v>
      </c>
    </row>
    <row r="86" spans="1:34" x14ac:dyDescent="0.25">
      <c r="A86" s="23">
        <v>14</v>
      </c>
      <c r="B86" s="24">
        <v>0.96764740727889087</v>
      </c>
      <c r="C86" s="24">
        <v>0.97045975790745975</v>
      </c>
      <c r="D86" s="24">
        <v>0.9733033923838299</v>
      </c>
      <c r="E86" s="24">
        <v>0.97666007347178752</v>
      </c>
      <c r="F86" s="24">
        <v>0.97957038065426483</v>
      </c>
      <c r="G86" s="24">
        <v>0.98251095818814893</v>
      </c>
      <c r="H86" s="24">
        <v>0.98548149605862101</v>
      </c>
      <c r="I86" s="24">
        <v>0.98898457653243588</v>
      </c>
      <c r="J86" s="24">
        <v>0.99201896497856679</v>
      </c>
      <c r="K86" s="24">
        <v>0.99508233208102514</v>
      </c>
      <c r="L86" s="24">
        <v>0.99817436783551705</v>
      </c>
      <c r="M86" s="24">
        <v>1.0018175632949311</v>
      </c>
      <c r="N86" s="24">
        <v>1.00497065228851</v>
      </c>
      <c r="O86" s="24">
        <v>1.0081514396112541</v>
      </c>
      <c r="P86" s="24">
        <v>1.011359628864628</v>
      </c>
      <c r="Q86" s="24">
        <v>1.0151367539098211</v>
      </c>
      <c r="R86" s="24">
        <v>1.0184032972372929</v>
      </c>
      <c r="S86" s="24">
        <v>1.0216963039333029</v>
      </c>
      <c r="T86" s="24">
        <v>1.025015477609821</v>
      </c>
      <c r="U86" s="24">
        <v>1.0289205236422789</v>
      </c>
      <c r="V86" s="24">
        <v>1.032295376981502</v>
      </c>
      <c r="W86" s="24">
        <v>1.0356954701014831</v>
      </c>
      <c r="X86" s="24">
        <v>1.039693768434008</v>
      </c>
      <c r="Y86" s="24">
        <v>1.043147577678962</v>
      </c>
      <c r="Z86" s="24">
        <v>1.046625731269029</v>
      </c>
      <c r="AA86" s="24">
        <v>1.0501279464383759</v>
      </c>
      <c r="AB86" s="24">
        <v>1.0542438980593569</v>
      </c>
      <c r="AC86" s="24">
        <v>1.0577972766065831</v>
      </c>
      <c r="AD86" s="24">
        <v>1.0613738226218239</v>
      </c>
      <c r="AE86" s="24">
        <v>1.0649732633877209</v>
      </c>
      <c r="AF86" s="24">
        <v>1.069201188289765</v>
      </c>
      <c r="AG86" s="24">
        <v>1.0728493110137829</v>
      </c>
      <c r="AH86" s="25">
        <v>1.0765194761897701</v>
      </c>
    </row>
    <row r="87" spans="1:34" x14ac:dyDescent="0.25">
      <c r="A87" s="23">
        <v>14.5</v>
      </c>
      <c r="B87" s="24">
        <v>0.92958049961609801</v>
      </c>
      <c r="C87" s="24">
        <v>0.93240082067175223</v>
      </c>
      <c r="D87" s="24">
        <v>0.9352466280118229</v>
      </c>
      <c r="E87" s="24">
        <v>0.93859855833420247</v>
      </c>
      <c r="F87" s="24">
        <v>0.94149858422860089</v>
      </c>
      <c r="G87" s="24">
        <v>0.94442318189768637</v>
      </c>
      <c r="H87" s="24">
        <v>0.94737207258558709</v>
      </c>
      <c r="I87" s="24">
        <v>0.95084277685582108</v>
      </c>
      <c r="J87" s="24">
        <v>0.9538433461664263</v>
      </c>
      <c r="K87" s="24">
        <v>0.95686732580225098</v>
      </c>
      <c r="L87" s="24">
        <v>0.9599144370179481</v>
      </c>
      <c r="M87" s="24">
        <v>0.96349826397416849</v>
      </c>
      <c r="N87" s="24">
        <v>0.96659453867482348</v>
      </c>
      <c r="O87" s="24">
        <v>0.96971307361914716</v>
      </c>
      <c r="P87" s="24">
        <v>0.97285360366755103</v>
      </c>
      <c r="Q87" s="24">
        <v>0.97654500104832831</v>
      </c>
      <c r="R87" s="24">
        <v>0.97973227761552695</v>
      </c>
      <c r="S87" s="24">
        <v>0.98294070971137892</v>
      </c>
      <c r="T87" s="24">
        <v>0.98617003220680155</v>
      </c>
      <c r="U87" s="24">
        <v>0.98996362455201248</v>
      </c>
      <c r="V87" s="24">
        <v>0.99323730135366262</v>
      </c>
      <c r="W87" s="24">
        <v>0.99653104034179851</v>
      </c>
      <c r="X87" s="24">
        <v>1.0003987566526811</v>
      </c>
      <c r="Y87" s="24">
        <v>1.003735100880419</v>
      </c>
      <c r="Z87" s="24">
        <v>1.007090710845663</v>
      </c>
      <c r="AA87" s="24">
        <v>1.010465335041526</v>
      </c>
      <c r="AB87" s="24">
        <v>1.0144260929416009</v>
      </c>
      <c r="AC87" s="24">
        <v>1.0178410518287979</v>
      </c>
      <c r="AD87" s="24">
        <v>1.021274229822015</v>
      </c>
      <c r="AE87" s="24">
        <v>1.024725385462838</v>
      </c>
      <c r="AF87" s="24">
        <v>1.0287741380831019</v>
      </c>
      <c r="AG87" s="24">
        <v>1.032263429194328</v>
      </c>
      <c r="AH87" s="25">
        <v>1.0357699446411379</v>
      </c>
    </row>
    <row r="88" spans="1:34" x14ac:dyDescent="0.25">
      <c r="A88" s="23">
        <v>15</v>
      </c>
      <c r="B88" s="24">
        <v>0.89345089766453456</v>
      </c>
      <c r="C88" s="24">
        <v>0.89632728967358988</v>
      </c>
      <c r="D88" s="24">
        <v>0.89922396422514395</v>
      </c>
      <c r="E88" s="24">
        <v>0.90262870437871268</v>
      </c>
      <c r="F88" s="24">
        <v>0.90556842994599351</v>
      </c>
      <c r="G88" s="24">
        <v>0.90852762253270836</v>
      </c>
      <c r="H88" s="24">
        <v>0.91150603464193303</v>
      </c>
      <c r="I88" s="24">
        <v>0.91500480993748456</v>
      </c>
      <c r="J88" s="24">
        <v>0.9180240153296384</v>
      </c>
      <c r="K88" s="24">
        <v>0.92106165653737071</v>
      </c>
      <c r="L88" s="24">
        <v>0.92411748607428168</v>
      </c>
      <c r="M88" s="24">
        <v>0.92770527838834005</v>
      </c>
      <c r="N88" s="24">
        <v>0.93079966826925964</v>
      </c>
      <c r="O88" s="24">
        <v>0.93391147412981934</v>
      </c>
      <c r="P88" s="24">
        <v>0.93704046208937719</v>
      </c>
      <c r="Q88" s="24">
        <v>0.94071235229890426</v>
      </c>
      <c r="R88" s="24">
        <v>0.94387776583513305</v>
      </c>
      <c r="S88" s="24">
        <v>0.94705962088159801</v>
      </c>
      <c r="T88" s="24">
        <v>0.95025768356816354</v>
      </c>
      <c r="U88" s="24">
        <v>0.95400892935142545</v>
      </c>
      <c r="V88" s="24">
        <v>0.95724130760091941</v>
      </c>
      <c r="W88" s="24">
        <v>0.96048916426409381</v>
      </c>
      <c r="X88" s="24">
        <v>0.96429759951905136</v>
      </c>
      <c r="Y88" s="24">
        <v>0.96757823714963709</v>
      </c>
      <c r="Z88" s="24">
        <v>0.97087365573158746</v>
      </c>
      <c r="AA88" s="24">
        <v>0.97418363501696403</v>
      </c>
      <c r="AB88" s="24">
        <v>0.97806338679398264</v>
      </c>
      <c r="AC88" s="24">
        <v>0.98140415869732722</v>
      </c>
      <c r="AD88" s="24">
        <v>0.98475879516616238</v>
      </c>
      <c r="AE88" s="24">
        <v>0.98812708600102306</v>
      </c>
      <c r="AF88" s="24">
        <v>0.99207374056949071</v>
      </c>
      <c r="AG88" s="24">
        <v>0.99547090700021346</v>
      </c>
      <c r="AH88" s="25">
        <v>0.99888107347160315</v>
      </c>
    </row>
    <row r="89" spans="1:34" x14ac:dyDescent="0.25">
      <c r="A89" s="23">
        <v>15.5</v>
      </c>
      <c r="B89" s="24">
        <v>0.85855576253507038</v>
      </c>
      <c r="C89" s="24">
        <v>0.86152660920095736</v>
      </c>
      <c r="D89" s="24">
        <v>0.86451312848889339</v>
      </c>
      <c r="E89" s="24">
        <v>0.86801690277705434</v>
      </c>
      <c r="F89" s="24">
        <v>0.8710365921552955</v>
      </c>
      <c r="G89" s="24">
        <v>0.87407123761918615</v>
      </c>
      <c r="H89" s="24">
        <v>0.87712062293074811</v>
      </c>
      <c r="I89" s="24">
        <v>0.8806965801871548</v>
      </c>
      <c r="J89" s="24">
        <v>0.88377716005505003</v>
      </c>
      <c r="K89" s="24">
        <v>0.88687179505035063</v>
      </c>
      <c r="L89" s="24">
        <v>0.88998026894560289</v>
      </c>
      <c r="M89" s="24">
        <v>0.89362402418516895</v>
      </c>
      <c r="N89" s="24">
        <v>0.89676174189665947</v>
      </c>
      <c r="O89" s="24">
        <v>0.89991262514522841</v>
      </c>
      <c r="P89" s="24">
        <v>0.90307647130918045</v>
      </c>
      <c r="Q89" s="24">
        <v>0.90678373854725836</v>
      </c>
      <c r="R89" s="24">
        <v>0.90997497595893628</v>
      </c>
      <c r="S89" s="24">
        <v>0.91317853468390053</v>
      </c>
      <c r="T89" s="24">
        <v>0.91639421211096284</v>
      </c>
      <c r="U89" s="24">
        <v>0.9201608821642101</v>
      </c>
      <c r="V89" s="24">
        <v>0.92340212302408153</v>
      </c>
      <c r="W89" s="24">
        <v>0.9266548523462953</v>
      </c>
      <c r="X89" s="24">
        <v>0.93046397121768454</v>
      </c>
      <c r="Y89" s="24">
        <v>0.93374094384829776</v>
      </c>
      <c r="Z89" s="24">
        <v>0.93702880646560283</v>
      </c>
      <c r="AA89" s="24">
        <v>0.94032737008060752</v>
      </c>
      <c r="AB89" s="24">
        <v>0.94418896703905941</v>
      </c>
      <c r="AC89" s="24">
        <v>0.94751006781184532</v>
      </c>
      <c r="AD89" s="24">
        <v>0.95084127243106098</v>
      </c>
      <c r="AE89" s="24">
        <v>0.95418240195618675</v>
      </c>
      <c r="AF89" s="24">
        <v>0.95809269640947914</v>
      </c>
      <c r="AG89" s="24">
        <v>0.96145472826910627</v>
      </c>
      <c r="AH89" s="25">
        <v>0.96482612969595083</v>
      </c>
    </row>
    <row r="90" spans="1:34" x14ac:dyDescent="0.25">
      <c r="A90" s="23">
        <v>16</v>
      </c>
      <c r="B90" s="24">
        <v>0.82435119901423481</v>
      </c>
      <c r="C90" s="24">
        <v>0.82744516721750294</v>
      </c>
      <c r="D90" s="24">
        <v>0.8305507919438373</v>
      </c>
      <c r="E90" s="24">
        <v>0.83418848837663029</v>
      </c>
      <c r="F90" s="24">
        <v>0.83731868888102778</v>
      </c>
      <c r="G90" s="24">
        <v>0.84045992835875638</v>
      </c>
      <c r="H90" s="24">
        <v>0.84361202183078576</v>
      </c>
      <c r="I90" s="24">
        <v>0.84730293569021997</v>
      </c>
      <c r="J90" s="24">
        <v>0.85047791160516595</v>
      </c>
      <c r="K90" s="24">
        <v>0.85366315578081109</v>
      </c>
      <c r="L90" s="24">
        <v>0.85685848324864922</v>
      </c>
      <c r="M90" s="24">
        <v>0.86059886268802899</v>
      </c>
      <c r="N90" s="24">
        <v>0.86381540405751411</v>
      </c>
      <c r="O90" s="24">
        <v>0.86704145434298308</v>
      </c>
      <c r="P90" s="24">
        <v>0.8702768421816881</v>
      </c>
      <c r="Q90" s="24">
        <v>0.87406303435475663</v>
      </c>
      <c r="R90" s="24">
        <v>0.8773180657254217</v>
      </c>
      <c r="S90" s="24">
        <v>0.88058189203389026</v>
      </c>
      <c r="T90" s="24">
        <v>0.88385434192792101</v>
      </c>
      <c r="U90" s="24">
        <v>0.88768287078972541</v>
      </c>
      <c r="V90" s="24">
        <v>0.89097341859962476</v>
      </c>
      <c r="W90" s="24">
        <v>0.89427205874199533</v>
      </c>
      <c r="X90" s="24">
        <v>0.89813048960880726</v>
      </c>
      <c r="Y90" s="24">
        <v>0.90144612201374419</v>
      </c>
      <c r="Z90" s="24">
        <v>0.90476934726216718</v>
      </c>
      <c r="AA90" s="24">
        <v>0.9081000076240312</v>
      </c>
      <c r="AB90" s="24">
        <v>0.91199496477504005</v>
      </c>
      <c r="AC90" s="24">
        <v>0.91534119344767806</v>
      </c>
      <c r="AD90" s="24">
        <v>0.91869435906915198</v>
      </c>
      <c r="AE90" s="24">
        <v>0.92205431395788939</v>
      </c>
      <c r="AF90" s="24">
        <v>0.92598264993926482</v>
      </c>
      <c r="AG90" s="24">
        <v>0.92935682051432156</v>
      </c>
      <c r="AH90" s="25">
        <v>0.93273732400461362</v>
      </c>
    </row>
    <row r="91" spans="1:34" x14ac:dyDescent="0.25">
      <c r="A91" s="23">
        <v>16.5</v>
      </c>
      <c r="B91" s="24">
        <v>0.79045225556423104</v>
      </c>
      <c r="C91" s="24">
        <v>0.7936882953625467</v>
      </c>
      <c r="D91" s="24">
        <v>0.79693256940641322</v>
      </c>
      <c r="E91" s="24">
        <v>0.80072773970051592</v>
      </c>
      <c r="F91" s="24">
        <v>0.80398928182338203</v>
      </c>
      <c r="G91" s="24">
        <v>0.80725853962872907</v>
      </c>
      <c r="H91" s="24">
        <v>0.8105353593964727</v>
      </c>
      <c r="I91" s="24">
        <v>0.8143676682077442</v>
      </c>
      <c r="J91" s="24">
        <v>0.81766034491816708</v>
      </c>
      <c r="K91" s="24">
        <v>0.82096009684404991</v>
      </c>
      <c r="L91" s="24">
        <v>0.82426677027583373</v>
      </c>
      <c r="M91" s="24">
        <v>0.82813309889596953</v>
      </c>
      <c r="N91" s="24">
        <v>0.8314542429279882</v>
      </c>
      <c r="O91" s="24">
        <v>0.83478183307636422</v>
      </c>
      <c r="P91" s="24">
        <v>0.8381157292372956</v>
      </c>
      <c r="Q91" s="24">
        <v>0.84201305795842873</v>
      </c>
      <c r="R91" s="24">
        <v>0.84536013654873354</v>
      </c>
      <c r="S91" s="24">
        <v>0.84871307752282699</v>
      </c>
      <c r="T91" s="24">
        <v>0.85207174078741377</v>
      </c>
      <c r="U91" s="24">
        <v>0.85599722670298228</v>
      </c>
      <c r="V91" s="24">
        <v>0.85936780897967624</v>
      </c>
      <c r="W91" s="24">
        <v>0.86274368128043821</v>
      </c>
      <c r="X91" s="24">
        <v>0.86668871622830101</v>
      </c>
      <c r="Y91" s="24">
        <v>0.8700756163589759</v>
      </c>
      <c r="Z91" s="24">
        <v>0.87346740601139794</v>
      </c>
      <c r="AA91" s="24">
        <v>0.87686395871446976</v>
      </c>
      <c r="AB91" s="24">
        <v>0.88083245477579697</v>
      </c>
      <c r="AC91" s="24">
        <v>0.88423889355581475</v>
      </c>
      <c r="AD91" s="24">
        <v>0.88764969620854184</v>
      </c>
      <c r="AE91" s="24">
        <v>0.8910647463113528</v>
      </c>
      <c r="AF91" s="24">
        <v>0.89505418917070523</v>
      </c>
      <c r="AG91" s="24">
        <v>0.89847805492483312</v>
      </c>
      <c r="AH91" s="25">
        <v>0.90190581076368126</v>
      </c>
    </row>
    <row r="92" spans="1:34" x14ac:dyDescent="0.25">
      <c r="A92" s="23">
        <v>17</v>
      </c>
      <c r="B92" s="24">
        <v>0.75663292432289997</v>
      </c>
      <c r="C92" s="24">
        <v>0.76002026895104569</v>
      </c>
      <c r="D92" s="24">
        <v>0.76341301936869388</v>
      </c>
      <c r="E92" s="24">
        <v>0.76737787894741805</v>
      </c>
      <c r="F92" s="24">
        <v>0.77078187635818174</v>
      </c>
      <c r="G92" s="24">
        <v>0.77419085998204284</v>
      </c>
      <c r="H92" s="24">
        <v>0.77760470735786447</v>
      </c>
      <c r="I92" s="24">
        <v>0.78159351317641845</v>
      </c>
      <c r="J92" s="24">
        <v>0.78501747860786075</v>
      </c>
      <c r="K92" s="24">
        <v>0.78844592003099223</v>
      </c>
      <c r="L92" s="24">
        <v>0.79187871499519991</v>
      </c>
      <c r="M92" s="24">
        <v>0.79588898148367027</v>
      </c>
      <c r="N92" s="24">
        <v>0.79933079035988053</v>
      </c>
      <c r="O92" s="24">
        <v>0.80277657637428845</v>
      </c>
      <c r="P92" s="24">
        <v>0.80622623068203947</v>
      </c>
      <c r="Q92" s="24">
        <v>0.81025557127094994</v>
      </c>
      <c r="R92" s="24">
        <v>0.81371323351866709</v>
      </c>
      <c r="S92" s="24">
        <v>0.8171744194176247</v>
      </c>
      <c r="T92" s="24">
        <v>0.82063902013347456</v>
      </c>
      <c r="U92" s="24">
        <v>0.82468522505465247</v>
      </c>
      <c r="V92" s="24">
        <v>0.82815685249202686</v>
      </c>
      <c r="W92" s="24">
        <v>0.83163156146653316</v>
      </c>
      <c r="X92" s="24">
        <v>0.83568915628771279</v>
      </c>
      <c r="Y92" s="24">
        <v>0.83917021527265667</v>
      </c>
      <c r="Z92" s="24">
        <v>0.84265405427907647</v>
      </c>
      <c r="AA92" s="24">
        <v>0.84614057809482146</v>
      </c>
      <c r="AB92" s="24">
        <v>0.8502114554908643</v>
      </c>
      <c r="AC92" s="24">
        <v>0.8537034697629059</v>
      </c>
      <c r="AD92" s="24">
        <v>0.85719786865299763</v>
      </c>
      <c r="AE92" s="24">
        <v>0.86069456699746005</v>
      </c>
      <c r="AF92" s="24">
        <v>0.86477684579131786</v>
      </c>
      <c r="AG92" s="24">
        <v>0.86827824636527395</v>
      </c>
      <c r="AH92" s="25">
        <v>0.87178168801490263</v>
      </c>
    </row>
    <row r="93" spans="1:34" x14ac:dyDescent="0.25">
      <c r="A93" s="23">
        <v>17.5</v>
      </c>
      <c r="B93" s="24">
        <v>0.72282614110377674</v>
      </c>
      <c r="C93" s="24">
        <v>0.72636430697365473</v>
      </c>
      <c r="D93" s="24">
        <v>0.72990564399845415</v>
      </c>
      <c r="E93" s="24">
        <v>0.73404107199175261</v>
      </c>
      <c r="F93" s="24">
        <v>0.73758892153696254</v>
      </c>
      <c r="G93" s="24">
        <v>0.74113962164735381</v>
      </c>
      <c r="H93" s="24">
        <v>0.7446930811207364</v>
      </c>
      <c r="I93" s="24">
        <v>0.74884214970865703</v>
      </c>
      <c r="J93" s="24">
        <v>0.75240127496378073</v>
      </c>
      <c r="K93" s="24">
        <v>0.75596287080828839</v>
      </c>
      <c r="L93" s="24">
        <v>0.75952684605051546</v>
      </c>
      <c r="M93" s="24">
        <v>0.76368770280153508</v>
      </c>
      <c r="N93" s="24">
        <v>0.76725652188070959</v>
      </c>
      <c r="O93" s="24">
        <v>0.77082744294138938</v>
      </c>
      <c r="P93" s="24">
        <v>0.77440038839766634</v>
      </c>
      <c r="Q93" s="24">
        <v>0.77857127988069941</v>
      </c>
      <c r="R93" s="24">
        <v>0.78214834540071365</v>
      </c>
      <c r="S93" s="24">
        <v>0.78572718966088806</v>
      </c>
      <c r="T93" s="24">
        <v>0.78930773508582108</v>
      </c>
      <c r="U93" s="24">
        <v>0.79348708467108653</v>
      </c>
      <c r="V93" s="24">
        <v>0.79707105114014187</v>
      </c>
      <c r="W93" s="24">
        <v>0.80065648448086035</v>
      </c>
      <c r="X93" s="24">
        <v>0.80484125867425771</v>
      </c>
      <c r="Y93" s="24">
        <v>0.80842965081911877</v>
      </c>
      <c r="Z93" s="24">
        <v>0.81201930730665195</v>
      </c>
      <c r="AA93" s="24">
        <v>0.81561016418365329</v>
      </c>
      <c r="AB93" s="24">
        <v>0.81980092904544677</v>
      </c>
      <c r="AC93" s="24">
        <v>0.82339416737127502</v>
      </c>
      <c r="AD93" s="24">
        <v>0.82698840488196101</v>
      </c>
      <c r="AE93" s="24">
        <v>0.83058358767277285</v>
      </c>
      <c r="AF93" s="24">
        <v>0.83477909516430437</v>
      </c>
      <c r="AG93" s="24">
        <v>0.83837615337596527</v>
      </c>
      <c r="AH93" s="25">
        <v>0.84197399747571866</v>
      </c>
    </row>
    <row r="94" spans="1:34" x14ac:dyDescent="0.25">
      <c r="A94" s="23">
        <v>18</v>
      </c>
      <c r="B94" s="24">
        <v>0.68912378539604791</v>
      </c>
      <c r="C94" s="24">
        <v>0.69280257209667362</v>
      </c>
      <c r="D94" s="24">
        <v>0.69648288913910728</v>
      </c>
      <c r="E94" s="24">
        <v>0.70077842838356497</v>
      </c>
      <c r="F94" s="24">
        <v>0.7044618100868838</v>
      </c>
      <c r="G94" s="24">
        <v>0.70814650052893546</v>
      </c>
      <c r="H94" s="24">
        <v>0.71183243976647692</v>
      </c>
      <c r="I94" s="24">
        <v>0.71613420059248345</v>
      </c>
      <c r="J94" s="24">
        <v>0.71982263995106532</v>
      </c>
      <c r="K94" s="24">
        <v>0.72351213831819494</v>
      </c>
      <c r="L94" s="24">
        <v>0.7272026357611534</v>
      </c>
      <c r="M94" s="24">
        <v>0.73150939887557509</v>
      </c>
      <c r="N94" s="24">
        <v>0.73520185669360627</v>
      </c>
      <c r="O94" s="24">
        <v>0.73889513515791716</v>
      </c>
      <c r="P94" s="24">
        <v>0.74258918794154682</v>
      </c>
      <c r="Q94" s="24">
        <v>0.7468998330516885</v>
      </c>
      <c r="R94" s="24">
        <v>0.75059540463600638</v>
      </c>
      <c r="S94" s="24">
        <v>0.75429160387087091</v>
      </c>
      <c r="T94" s="24">
        <v>0.75798838443982752</v>
      </c>
      <c r="U94" s="24">
        <v>0.76230196805429939</v>
      </c>
      <c r="V94" s="24">
        <v>0.7659998506031549</v>
      </c>
      <c r="W94" s="24">
        <v>0.76969817917967209</v>
      </c>
      <c r="X94" s="24">
        <v>0.77401341595082596</v>
      </c>
      <c r="Y94" s="24">
        <v>0.77771259873836951</v>
      </c>
      <c r="Z94" s="24">
        <v>0.78141212401124871</v>
      </c>
      <c r="AA94" s="24">
        <v>0.7851119590752067</v>
      </c>
      <c r="AB94" s="24">
        <v>0.78942878124042204</v>
      </c>
      <c r="AC94" s="24">
        <v>0.79312917535891636</v>
      </c>
      <c r="AD94" s="24">
        <v>0.79682977705054336</v>
      </c>
      <c r="AE94" s="24">
        <v>0.80053056366951825</v>
      </c>
      <c r="AF94" s="24">
        <v>0.8048483563285278</v>
      </c>
      <c r="AG94" s="24">
        <v>0.80854947817288703</v>
      </c>
      <c r="AH94" s="25">
        <v>0.81225072453922531</v>
      </c>
    </row>
    <row r="95" spans="1:34" x14ac:dyDescent="0.25">
      <c r="A95" s="23">
        <v>18.5</v>
      </c>
      <c r="B95" s="24">
        <v>0.65577668036458758</v>
      </c>
      <c r="C95" s="24">
        <v>0.65957617066209606</v>
      </c>
      <c r="D95" s="24">
        <v>0.66337614430976599</v>
      </c>
      <c r="E95" s="24">
        <v>0.6678100013486058</v>
      </c>
      <c r="F95" s="24">
        <v>0.67161087841081379</v>
      </c>
      <c r="G95" s="24">
        <v>0.67541211620677322</v>
      </c>
      <c r="H95" s="24">
        <v>0.67921368605218724</v>
      </c>
      <c r="I95" s="24">
        <v>0.68364923229163421</v>
      </c>
      <c r="J95" s="24">
        <v>0.68745142321056762</v>
      </c>
      <c r="K95" s="24">
        <v>0.69125385537867934</v>
      </c>
      <c r="L95" s="24">
        <v>0.69505650012219711</v>
      </c>
      <c r="M95" s="24">
        <v>0.6994931494075084</v>
      </c>
      <c r="N95" s="24">
        <v>0.70329615767740372</v>
      </c>
      <c r="O95" s="24">
        <v>0.70709929907982105</v>
      </c>
      <c r="P95" s="24">
        <v>0.71090255854674667</v>
      </c>
      <c r="Q95" s="24">
        <v>0.71533982372361826</v>
      </c>
      <c r="R95" s="24">
        <v>0.71914328734136201</v>
      </c>
      <c r="S95" s="24">
        <v>0.72294682134150656</v>
      </c>
      <c r="T95" s="24">
        <v>0.726750410666544</v>
      </c>
      <c r="U95" s="24">
        <v>0.73118798138197671</v>
      </c>
      <c r="V95" s="24">
        <v>0.73499164023586838</v>
      </c>
      <c r="W95" s="24">
        <v>0.73879531809488763</v>
      </c>
      <c r="X95" s="24">
        <v>0.74323296435597286</v>
      </c>
      <c r="Y95" s="24">
        <v>0.74703667844608124</v>
      </c>
      <c r="Z95" s="24">
        <v>0.75084040698565646</v>
      </c>
      <c r="AA95" s="24">
        <v>0.75464414853938722</v>
      </c>
      <c r="AB95" s="24">
        <v>0.7590818615523317</v>
      </c>
      <c r="AC95" s="24">
        <v>0.76288562637948687</v>
      </c>
      <c r="AD95" s="24">
        <v>0.76668940098951788</v>
      </c>
      <c r="AE95" s="24">
        <v>0.77049319399558591</v>
      </c>
      <c r="AF95" s="24">
        <v>0.77493099199851267</v>
      </c>
      <c r="AG95" s="24">
        <v>0.77873486664767844</v>
      </c>
      <c r="AH95" s="25">
        <v>0.78253879827417783</v>
      </c>
    </row>
    <row r="96" spans="1:34" x14ac:dyDescent="0.25">
      <c r="A96" s="23">
        <v>19</v>
      </c>
      <c r="B96" s="24">
        <v>0.62319459284987577</v>
      </c>
      <c r="C96" s="24">
        <v>0.62708515268751663</v>
      </c>
      <c r="D96" s="24">
        <v>0.63097574270514056</v>
      </c>
      <c r="E96" s="24">
        <v>0.63551478778822157</v>
      </c>
      <c r="F96" s="24">
        <v>0.63940540658721678</v>
      </c>
      <c r="G96" s="24">
        <v>0.6432960319364498</v>
      </c>
      <c r="H96" s="24">
        <v>0.64718666641057077</v>
      </c>
      <c r="I96" s="24">
        <v>0.6517257549454516</v>
      </c>
      <c r="J96" s="24">
        <v>0.65561641805875015</v>
      </c>
      <c r="K96" s="24">
        <v>0.65950709848332467</v>
      </c>
      <c r="L96" s="24">
        <v>0.66339779880434968</v>
      </c>
      <c r="M96" s="24">
        <v>0.66793697777467653</v>
      </c>
      <c r="N96" s="24">
        <v>0.67182773138656193</v>
      </c>
      <c r="O96" s="24">
        <v>0.67571852443867875</v>
      </c>
      <c r="P96" s="24">
        <v>0.67960937312195968</v>
      </c>
      <c r="Q96" s="24">
        <v>0.68414878851181837</v>
      </c>
      <c r="R96" s="24">
        <v>0.68803981330922637</v>
      </c>
      <c r="S96" s="24">
        <v>0.69193094504235664</v>
      </c>
      <c r="T96" s="24">
        <v>0.69582219991264804</v>
      </c>
      <c r="U96" s="24">
        <v>0.70036217450743121</v>
      </c>
      <c r="V96" s="24">
        <v>0.7042537530687123</v>
      </c>
      <c r="W96" s="24">
        <v>0.70814551743405418</v>
      </c>
      <c r="X96" s="24">
        <v>0.71268618380388282</v>
      </c>
      <c r="Y96" s="24">
        <v>0.71657845303355638</v>
      </c>
      <c r="Z96" s="24">
        <v>0.72047100249829432</v>
      </c>
      <c r="AA96" s="24">
        <v>0.72436386202173308</v>
      </c>
      <c r="AB96" s="24">
        <v>0.72890596313335188</v>
      </c>
      <c r="AC96" s="24">
        <v>0.73279959676228235</v>
      </c>
      <c r="AD96" s="24">
        <v>0.73669363620529771</v>
      </c>
      <c r="AE96" s="24">
        <v>0.74058812133450669</v>
      </c>
      <c r="AF96" s="24">
        <v>0.74513230856442758</v>
      </c>
      <c r="AG96" s="24">
        <v>0.74902790836762712</v>
      </c>
      <c r="AH96" s="25">
        <v>0.7529240914249814</v>
      </c>
    </row>
    <row r="97" spans="1:34" x14ac:dyDescent="0.25">
      <c r="A97" s="23">
        <v>19.5</v>
      </c>
      <c r="B97" s="24">
        <v>0.59194623336812602</v>
      </c>
      <c r="C97" s="24">
        <v>0.59588851186627001</v>
      </c>
      <c r="D97" s="24">
        <v>0.59983096119568446</v>
      </c>
      <c r="E97" s="24">
        <v>0.60443072827950417</v>
      </c>
      <c r="F97" s="24">
        <v>0.60837361837030124</v>
      </c>
      <c r="G97" s="24">
        <v>0.61231675464928881</v>
      </c>
      <c r="H97" s="24">
        <v>0.61626017095006436</v>
      </c>
      <c r="I97" s="24">
        <v>0.62086122236900587</v>
      </c>
      <c r="J97" s="24">
        <v>0.62480536148779597</v>
      </c>
      <c r="K97" s="24">
        <v>0.62874988780142693</v>
      </c>
      <c r="L97" s="24">
        <v>0.6326948351540207</v>
      </c>
      <c r="M97" s="24">
        <v>0.63729785103012349</v>
      </c>
      <c r="N97" s="24">
        <v>0.64124382805124081</v>
      </c>
      <c r="O97" s="24">
        <v>0.64519034464176683</v>
      </c>
      <c r="P97" s="24">
        <v>0.64913744825158071</v>
      </c>
      <c r="Q97" s="24">
        <v>0.65374320770732219</v>
      </c>
      <c r="R97" s="24">
        <v>0.65769174600775193</v>
      </c>
      <c r="S97" s="24">
        <v>0.66164102161869265</v>
      </c>
      <c r="T97" s="24">
        <v>0.66559108200052997</v>
      </c>
      <c r="U97" s="24">
        <v>0.67020054095969195</v>
      </c>
      <c r="V97" s="24">
        <v>0.67415246580783239</v>
      </c>
      <c r="W97" s="24">
        <v>0.67810533708043363</v>
      </c>
      <c r="X97" s="24">
        <v>0.68271829788445315</v>
      </c>
      <c r="Y97" s="24">
        <v>0.68667342926780717</v>
      </c>
      <c r="Z97" s="24">
        <v>0.69062970049329087</v>
      </c>
      <c r="AA97" s="24">
        <v>0.69458717264348713</v>
      </c>
      <c r="AB97" s="24">
        <v>0.69920582281135957</v>
      </c>
      <c r="AC97" s="24">
        <v>0.70316610651229439</v>
      </c>
      <c r="AD97" s="24">
        <v>0.70712778587999137</v>
      </c>
      <c r="AE97" s="24">
        <v>0.71109093204550555</v>
      </c>
      <c r="AF97" s="24">
        <v>0.71571655609213392</v>
      </c>
      <c r="AG97" s="24">
        <v>0.71968313657571081</v>
      </c>
      <c r="AH97" s="25">
        <v>0.72365142041173158</v>
      </c>
    </row>
    <row r="98" spans="1:34" x14ac:dyDescent="0.25">
      <c r="A98" s="23">
        <v>20</v>
      </c>
      <c r="B98" s="24">
        <v>0.56275925611117394</v>
      </c>
      <c r="C98" s="24">
        <v>0.56670418556730628</v>
      </c>
      <c r="D98" s="24">
        <v>0.5706500203274647</v>
      </c>
      <c r="E98" s="24">
        <v>0.57525470707515536</v>
      </c>
      <c r="F98" s="24">
        <v>0.57920268118988705</v>
      </c>
      <c r="G98" s="24">
        <v>0.58315173495222961</v>
      </c>
      <c r="H98" s="24">
        <v>0.58710193345472717</v>
      </c>
      <c r="I98" s="24">
        <v>0.59171203205299649</v>
      </c>
      <c r="J98" s="24">
        <v>0.5956649341655248</v>
      </c>
      <c r="K98" s="24">
        <v>0.59961918717792617</v>
      </c>
      <c r="L98" s="24">
        <v>0.603574856193269</v>
      </c>
      <c r="M98" s="24">
        <v>0.60819167990254619</v>
      </c>
      <c r="N98" s="24">
        <v>0.61215064157725441</v>
      </c>
      <c r="O98" s="24">
        <v>0.61611123677201496</v>
      </c>
      <c r="P98" s="24">
        <v>0.62007354419565475</v>
      </c>
      <c r="Q98" s="24">
        <v>0.62469850527680759</v>
      </c>
      <c r="R98" s="24">
        <v>0.62866479258073038</v>
      </c>
      <c r="S98" s="24">
        <v>0.63263304139142007</v>
      </c>
      <c r="T98" s="24">
        <v>0.63660333042820927</v>
      </c>
      <c r="U98" s="24">
        <v>0.64123801794341195</v>
      </c>
      <c r="V98" s="24">
        <v>0.64521299883499805</v>
      </c>
      <c r="W98" s="24">
        <v>0.64919028059291273</v>
      </c>
      <c r="X98" s="24">
        <v>0.65383347386320712</v>
      </c>
      <c r="Y98" s="24">
        <v>0.65781605759147532</v>
      </c>
      <c r="Z98" s="24">
        <v>0.66180123459040585</v>
      </c>
      <c r="AA98" s="24">
        <v>0.66578909720152846</v>
      </c>
      <c r="AB98" s="24">
        <v>0.6704451210898722</v>
      </c>
      <c r="AC98" s="24">
        <v>0.67443911931015865</v>
      </c>
      <c r="AD98" s="24">
        <v>0.67843609687135153</v>
      </c>
      <c r="AE98" s="24">
        <v>0.68243615616345288</v>
      </c>
      <c r="AF98" s="24">
        <v>0.68710692832313802</v>
      </c>
      <c r="AG98" s="24">
        <v>0.69111402819055312</v>
      </c>
      <c r="AH98" s="25">
        <v>0.69512454533016854</v>
      </c>
    </row>
    <row r="99" spans="1:34" x14ac:dyDescent="0.25">
      <c r="A99" s="26">
        <v>20.5</v>
      </c>
      <c r="B99" s="27">
        <v>0.53652025894653144</v>
      </c>
      <c r="C99" s="27">
        <v>0.54040905483525448</v>
      </c>
      <c r="D99" s="27">
        <v>0.54430008432222665</v>
      </c>
      <c r="E99" s="27">
        <v>0.54884255210355803</v>
      </c>
      <c r="F99" s="27">
        <v>0.55273870615147247</v>
      </c>
      <c r="G99" s="27">
        <v>0.55663736712788581</v>
      </c>
      <c r="H99" s="27">
        <v>0.56053863138428883</v>
      </c>
      <c r="I99" s="27">
        <v>0.56509352516378719</v>
      </c>
      <c r="J99" s="27">
        <v>0.56900076043541625</v>
      </c>
      <c r="K99" s="27">
        <v>0.57291090413341805</v>
      </c>
      <c r="L99" s="27">
        <v>0.57682405261980851</v>
      </c>
      <c r="M99" s="27">
        <v>0.58139331879629585</v>
      </c>
      <c r="N99" s="27">
        <v>0.58531330954607319</v>
      </c>
      <c r="O99" s="27">
        <v>0.58923662158801493</v>
      </c>
      <c r="P99" s="27">
        <v>0.59316336488989385</v>
      </c>
      <c r="Q99" s="27">
        <v>0.59774904886262881</v>
      </c>
      <c r="R99" s="27">
        <v>0.60168360384763764</v>
      </c>
      <c r="S99" s="27">
        <v>0.60562193835713607</v>
      </c>
      <c r="T99" s="27">
        <v>0.60956416236940369</v>
      </c>
      <c r="U99" s="27">
        <v>0.61416848633894872</v>
      </c>
      <c r="V99" s="27">
        <v>0.61811951620768402</v>
      </c>
      <c r="W99" s="27">
        <v>0.62207479520608266</v>
      </c>
      <c r="X99" s="27">
        <v>0.62669482268137167</v>
      </c>
      <c r="Y99" s="27">
        <v>0.63065973212290238</v>
      </c>
      <c r="Z99" s="27">
        <v>0.63462928208509539</v>
      </c>
      <c r="AA99" s="27">
        <v>0.63860359616842721</v>
      </c>
      <c r="AB99" s="27">
        <v>0.64324648214809388</v>
      </c>
      <c r="AC99" s="27">
        <v>0.64723154251219528</v>
      </c>
      <c r="AD99" s="27">
        <v>0.65122175971281526</v>
      </c>
      <c r="AE99" s="27">
        <v>0.6552172673989024</v>
      </c>
      <c r="AF99" s="27">
        <v>0.65988556267463183</v>
      </c>
      <c r="AG99" s="27">
        <v>0.66389300380646388</v>
      </c>
      <c r="AH99" s="28">
        <v>0.66790616995171992</v>
      </c>
    </row>
    <row r="102" spans="1:34" ht="28.9" customHeight="1" x14ac:dyDescent="0.5">
      <c r="A102" s="1" t="s">
        <v>17</v>
      </c>
      <c r="B102" s="1"/>
    </row>
    <row r="103" spans="1:34" x14ac:dyDescent="0.25">
      <c r="A103" s="17" t="s">
        <v>12</v>
      </c>
      <c r="B103" s="18" t="s">
        <v>16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14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4.6981990915826808</v>
      </c>
      <c r="C105" s="24">
        <v>4.7228800475977613</v>
      </c>
      <c r="D105" s="24">
        <v>4.747725198154658</v>
      </c>
      <c r="E105" s="24">
        <v>4.7727340359120376</v>
      </c>
      <c r="F105" s="24">
        <v>4.7979060535285676</v>
      </c>
      <c r="G105" s="24">
        <v>4.8232407436629181</v>
      </c>
      <c r="H105" s="24">
        <v>4.8487375989737558</v>
      </c>
      <c r="I105" s="24">
        <v>4.8743961121197499</v>
      </c>
      <c r="J105" s="24">
        <v>4.9002157757595652</v>
      </c>
      <c r="K105" s="24">
        <v>4.926196082551872</v>
      </c>
      <c r="L105" s="24">
        <v>4.9523365251553404</v>
      </c>
      <c r="M105" s="24">
        <v>4.9786365975425024</v>
      </c>
      <c r="N105" s="24">
        <v>5.0050957989413742</v>
      </c>
      <c r="O105" s="24">
        <v>5.0317136298938427</v>
      </c>
      <c r="P105" s="24">
        <v>5.0584895909417904</v>
      </c>
      <c r="Q105" s="24">
        <v>5.0854231826271006</v>
      </c>
      <c r="R105" s="25">
        <v>5.1125139054916584</v>
      </c>
    </row>
    <row r="106" spans="1:34" x14ac:dyDescent="0.25">
      <c r="A106" s="23">
        <v>5</v>
      </c>
      <c r="B106" s="24">
        <v>4.2201365820829686</v>
      </c>
      <c r="C106" s="24">
        <v>4.2422455148616773</v>
      </c>
      <c r="D106" s="24">
        <v>4.2645072114862632</v>
      </c>
      <c r="E106" s="24">
        <v>4.2869211827050622</v>
      </c>
      <c r="F106" s="24">
        <v>4.309486939266411</v>
      </c>
      <c r="G106" s="24">
        <v>4.3322039919186448</v>
      </c>
      <c r="H106" s="24">
        <v>4.3550718514101012</v>
      </c>
      <c r="I106" s="24">
        <v>4.3780900284891162</v>
      </c>
      <c r="J106" s="24">
        <v>4.4012580339040248</v>
      </c>
      <c r="K106" s="24">
        <v>4.4245753784031656</v>
      </c>
      <c r="L106" s="24">
        <v>4.4480415727348737</v>
      </c>
      <c r="M106" s="24">
        <v>4.471656128961353</v>
      </c>
      <c r="N106" s="24">
        <v>4.4954185644002891</v>
      </c>
      <c r="O106" s="24">
        <v>4.5193283976832319</v>
      </c>
      <c r="P106" s="24">
        <v>4.5433851474417342</v>
      </c>
      <c r="Q106" s="24">
        <v>4.5675883323073512</v>
      </c>
      <c r="R106" s="25">
        <v>4.5919374709116312</v>
      </c>
    </row>
    <row r="107" spans="1:34" x14ac:dyDescent="0.25">
      <c r="A107" s="23">
        <v>5.5</v>
      </c>
      <c r="B107" s="24">
        <v>3.7923318448649561</v>
      </c>
      <c r="C107" s="24">
        <v>3.8120725436617202</v>
      </c>
      <c r="D107" s="24">
        <v>3.8319549879844428</v>
      </c>
      <c r="E107" s="24">
        <v>3.8519787066711269</v>
      </c>
      <c r="F107" s="24">
        <v>3.8721432285597772</v>
      </c>
      <c r="G107" s="24">
        <v>3.8924480824884009</v>
      </c>
      <c r="H107" s="24">
        <v>3.9128927972949978</v>
      </c>
      <c r="I107" s="24">
        <v>3.9334769018175781</v>
      </c>
      <c r="J107" s="24">
        <v>3.9541999248941408</v>
      </c>
      <c r="K107" s="24">
        <v>3.9750613953626952</v>
      </c>
      <c r="L107" s="24">
        <v>3.996060842061242</v>
      </c>
      <c r="M107" s="24">
        <v>4.0171977951416578</v>
      </c>
      <c r="N107" s="24">
        <v>4.0384717900112914</v>
      </c>
      <c r="O107" s="24">
        <v>4.0598823633913668</v>
      </c>
      <c r="P107" s="24">
        <v>4.0814290520030996</v>
      </c>
      <c r="Q107" s="24">
        <v>4.1031113925677163</v>
      </c>
      <c r="R107" s="25">
        <v>4.1249289218064318</v>
      </c>
    </row>
    <row r="108" spans="1:34" x14ac:dyDescent="0.25">
      <c r="A108" s="23">
        <v>6</v>
      </c>
      <c r="B108" s="24">
        <v>3.4108677747442102</v>
      </c>
      <c r="C108" s="24">
        <v>3.428435931461058</v>
      </c>
      <c r="D108" s="24">
        <v>3.4461352277599619</v>
      </c>
      <c r="E108" s="24">
        <v>3.4639652105685972</v>
      </c>
      <c r="F108" s="24">
        <v>3.4819254268146329</v>
      </c>
      <c r="G108" s="24">
        <v>3.5000154234257468</v>
      </c>
      <c r="H108" s="24">
        <v>3.5182347473296081</v>
      </c>
      <c r="I108" s="24">
        <v>3.5365829454538908</v>
      </c>
      <c r="J108" s="24">
        <v>3.5550595647262688</v>
      </c>
      <c r="K108" s="24">
        <v>3.573664152074413</v>
      </c>
      <c r="L108" s="24">
        <v>3.592396254425998</v>
      </c>
      <c r="M108" s="24">
        <v>3.6112554200225651</v>
      </c>
      <c r="N108" s="24">
        <v>3.6302412023611348</v>
      </c>
      <c r="O108" s="24">
        <v>3.649353156252594</v>
      </c>
      <c r="P108" s="24">
        <v>3.6685908365078319</v>
      </c>
      <c r="Q108" s="24">
        <v>3.6879537979377401</v>
      </c>
      <c r="R108" s="25">
        <v>3.7074415953532029</v>
      </c>
    </row>
    <row r="109" spans="1:34" x14ac:dyDescent="0.25">
      <c r="A109" s="23">
        <v>6.5</v>
      </c>
      <c r="B109" s="24">
        <v>3.0719862102119779</v>
      </c>
      <c r="C109" s="24">
        <v>3.087569419398533</v>
      </c>
      <c r="D109" s="24">
        <v>3.103273574599263</v>
      </c>
      <c r="E109" s="24">
        <v>3.1190982408315091</v>
      </c>
      <c r="F109" s="24">
        <v>3.135042983112613</v>
      </c>
      <c r="G109" s="24">
        <v>3.1511073664599172</v>
      </c>
      <c r="H109" s="24">
        <v>3.1672909558907598</v>
      </c>
      <c r="I109" s="24">
        <v>3.1835933164224861</v>
      </c>
      <c r="J109" s="24">
        <v>3.2000140130724342</v>
      </c>
      <c r="K109" s="24">
        <v>3.2165526108579452</v>
      </c>
      <c r="L109" s="24">
        <v>3.2332086747963609</v>
      </c>
      <c r="M109" s="24">
        <v>3.2499817712188941</v>
      </c>
      <c r="N109" s="24">
        <v>3.266871471712228</v>
      </c>
      <c r="O109" s="24">
        <v>3.2838773491769242</v>
      </c>
      <c r="P109" s="24">
        <v>3.300998976513537</v>
      </c>
      <c r="Q109" s="24">
        <v>3.3182359266226249</v>
      </c>
      <c r="R109" s="25">
        <v>3.335587772404744</v>
      </c>
    </row>
    <row r="110" spans="1:34" x14ac:dyDescent="0.25">
      <c r="A110" s="23">
        <v>7</v>
      </c>
      <c r="B110" s="24">
        <v>2.7720879334351669</v>
      </c>
      <c r="C110" s="24">
        <v>2.7858656922886489</v>
      </c>
      <c r="D110" s="24">
        <v>2.7997546159644449</v>
      </c>
      <c r="E110" s="24">
        <v>2.8137542875695631</v>
      </c>
      <c r="F110" s="24">
        <v>2.827864290211012</v>
      </c>
      <c r="G110" s="24">
        <v>2.8420842069958039</v>
      </c>
      <c r="H110" s="24">
        <v>2.8564136210309461</v>
      </c>
      <c r="I110" s="24">
        <v>2.8708521154234492</v>
      </c>
      <c r="J110" s="24">
        <v>2.8853992732803211</v>
      </c>
      <c r="K110" s="24">
        <v>2.9000546777085732</v>
      </c>
      <c r="L110" s="24">
        <v>2.9148179118152129</v>
      </c>
      <c r="M110" s="24">
        <v>2.9296885600211211</v>
      </c>
      <c r="N110" s="24">
        <v>2.944666212002653</v>
      </c>
      <c r="O110" s="24">
        <v>2.9597504587500341</v>
      </c>
      <c r="P110" s="24">
        <v>2.9749408912534889</v>
      </c>
      <c r="Q110" s="24">
        <v>2.9902371005032449</v>
      </c>
      <c r="R110" s="25">
        <v>3.0056386774895261</v>
      </c>
    </row>
    <row r="111" spans="1:34" x14ac:dyDescent="0.25">
      <c r="A111" s="23">
        <v>7.5</v>
      </c>
      <c r="B111" s="24">
        <v>2.5077326702563409</v>
      </c>
      <c r="C111" s="24">
        <v>2.519876378621571</v>
      </c>
      <c r="D111" s="24">
        <v>2.532121882993271</v>
      </c>
      <c r="E111" s="24">
        <v>2.5444687845681169</v>
      </c>
      <c r="F111" s="24">
        <v>2.556916684542788</v>
      </c>
      <c r="G111" s="24">
        <v>2.5694651841139629</v>
      </c>
      <c r="H111" s="24">
        <v>2.5821138844783169</v>
      </c>
      <c r="I111" s="24">
        <v>2.59486238683253</v>
      </c>
      <c r="J111" s="24">
        <v>2.607710292373278</v>
      </c>
      <c r="K111" s="24">
        <v>2.6206572022972412</v>
      </c>
      <c r="L111" s="24">
        <v>2.633702717801095</v>
      </c>
      <c r="M111" s="24">
        <v>2.6468464413953878</v>
      </c>
      <c r="N111" s="24">
        <v>2.6600879808461428</v>
      </c>
      <c r="O111" s="24">
        <v>2.6734269452332562</v>
      </c>
      <c r="P111" s="24">
        <v>2.6868629436366191</v>
      </c>
      <c r="Q111" s="24">
        <v>2.700395585136127</v>
      </c>
      <c r="R111" s="25">
        <v>2.714024478811671</v>
      </c>
    </row>
    <row r="112" spans="1:34" x14ac:dyDescent="0.25">
      <c r="A112" s="23">
        <v>8</v>
      </c>
      <c r="B112" s="24">
        <v>2.2756390901937422</v>
      </c>
      <c r="C112" s="24">
        <v>2.2863120505631351</v>
      </c>
      <c r="D112" s="24">
        <v>2.297077850499174</v>
      </c>
      <c r="E112" s="24">
        <v>2.307936109288204</v>
      </c>
      <c r="F112" s="24">
        <v>2.3188864462165699</v>
      </c>
      <c r="G112" s="24">
        <v>2.32992848057062</v>
      </c>
      <c r="H112" s="24">
        <v>2.3410618316366971</v>
      </c>
      <c r="I112" s="24">
        <v>2.352286118701151</v>
      </c>
      <c r="J112" s="24">
        <v>2.363600961050325</v>
      </c>
      <c r="K112" s="24">
        <v>2.375005977970567</v>
      </c>
      <c r="L112" s="24">
        <v>2.3865007887482221</v>
      </c>
      <c r="M112" s="24">
        <v>2.398085013983505</v>
      </c>
      <c r="N112" s="24">
        <v>2.40975827953211</v>
      </c>
      <c r="O112" s="24">
        <v>2.421520212563598</v>
      </c>
      <c r="P112" s="24">
        <v>2.4333704402475331</v>
      </c>
      <c r="Q112" s="24">
        <v>2.4453085897534739</v>
      </c>
      <c r="R112" s="25">
        <v>2.4573342882509852</v>
      </c>
    </row>
    <row r="113" spans="1:18" x14ac:dyDescent="0.25">
      <c r="A113" s="23">
        <v>8.5</v>
      </c>
      <c r="B113" s="24">
        <v>2.0726848064412668</v>
      </c>
      <c r="C113" s="24">
        <v>2.0820422239548391</v>
      </c>
      <c r="D113" s="24">
        <v>2.0914839369712501</v>
      </c>
      <c r="E113" s="24">
        <v>2.101009582866515</v>
      </c>
      <c r="F113" s="24">
        <v>2.1106187990166458</v>
      </c>
      <c r="G113" s="24">
        <v>2.1203112227976599</v>
      </c>
      <c r="H113" s="24">
        <v>2.1300864915855708</v>
      </c>
      <c r="I113" s="24">
        <v>2.1399442427563931</v>
      </c>
      <c r="J113" s="24">
        <v>2.1498841136861389</v>
      </c>
      <c r="K113" s="24">
        <v>2.1599057417508249</v>
      </c>
      <c r="L113" s="24">
        <v>2.1700087643264658</v>
      </c>
      <c r="M113" s="24">
        <v>2.1801928201029441</v>
      </c>
      <c r="N113" s="24">
        <v>2.1904575530256212</v>
      </c>
      <c r="O113" s="24">
        <v>2.2008026083537282</v>
      </c>
      <c r="P113" s="24">
        <v>2.211227631346492</v>
      </c>
      <c r="Q113" s="24">
        <v>2.2217322672631479</v>
      </c>
      <c r="R113" s="25">
        <v>2.232316161362923</v>
      </c>
    </row>
    <row r="114" spans="1:18" x14ac:dyDescent="0.25">
      <c r="A114" s="23">
        <v>9</v>
      </c>
      <c r="B114" s="24">
        <v>1.89590637586848</v>
      </c>
      <c r="C114" s="24">
        <v>1.9040953583138409</v>
      </c>
      <c r="D114" s="24">
        <v>1.9123605045742551</v>
      </c>
      <c r="E114" s="24">
        <v>1.9207014701154039</v>
      </c>
      <c r="F114" s="24">
        <v>1.9291179104029701</v>
      </c>
      <c r="G114" s="24">
        <v>1.937609480902637</v>
      </c>
      <c r="H114" s="24">
        <v>1.9461758370800859</v>
      </c>
      <c r="I114" s="24">
        <v>1.9548166344010021</v>
      </c>
      <c r="J114" s="24">
        <v>1.963531528331065</v>
      </c>
      <c r="K114" s="24">
        <v>1.97232017433596</v>
      </c>
      <c r="L114" s="24">
        <v>1.981182227881368</v>
      </c>
      <c r="M114" s="24">
        <v>1.990117345746842</v>
      </c>
      <c r="N114" s="24">
        <v>1.999125189967411</v>
      </c>
      <c r="O114" s="24">
        <v>2.0082054238919742</v>
      </c>
      <c r="P114" s="24">
        <v>2.0173577108694278</v>
      </c>
      <c r="Q114" s="24">
        <v>2.0265817142486742</v>
      </c>
      <c r="R114" s="25">
        <v>2.0358770973786098</v>
      </c>
    </row>
    <row r="115" spans="1:18" x14ac:dyDescent="0.25">
      <c r="A115" s="23">
        <v>9.5</v>
      </c>
      <c r="B115" s="24">
        <v>1.742499299020615</v>
      </c>
      <c r="C115" s="24">
        <v>1.749658856832975</v>
      </c>
      <c r="D115" s="24">
        <v>1.7568868591486211</v>
      </c>
      <c r="E115" s="24">
        <v>1.7641829795229009</v>
      </c>
      <c r="F115" s="24">
        <v>1.7715468915111681</v>
      </c>
      <c r="G115" s="24">
        <v>1.7789782686687721</v>
      </c>
      <c r="H115" s="24">
        <v>1.786476784551065</v>
      </c>
      <c r="I115" s="24">
        <v>1.794042112713397</v>
      </c>
      <c r="J115" s="24">
        <v>1.801673926711119</v>
      </c>
      <c r="K115" s="24">
        <v>1.809371900099582</v>
      </c>
      <c r="L115" s="24">
        <v>1.817135706434138</v>
      </c>
      <c r="M115" s="24">
        <v>1.8249650205840069</v>
      </c>
      <c r="N115" s="24">
        <v>1.832859522673886</v>
      </c>
      <c r="O115" s="24">
        <v>1.840818894142342</v>
      </c>
      <c r="P115" s="24">
        <v>1.848842816427942</v>
      </c>
      <c r="Q115" s="24">
        <v>1.8569309709692541</v>
      </c>
      <c r="R115" s="25">
        <v>1.865083039204843</v>
      </c>
    </row>
    <row r="116" spans="1:18" x14ac:dyDescent="0.25">
      <c r="A116" s="23">
        <v>10</v>
      </c>
      <c r="B116" s="24">
        <v>1.609818020118561</v>
      </c>
      <c r="C116" s="24">
        <v>1.616079066380727</v>
      </c>
      <c r="D116" s="24">
        <v>1.622401250210429</v>
      </c>
      <c r="E116" s="24">
        <v>1.6287842632526861</v>
      </c>
      <c r="F116" s="24">
        <v>1.6352277971525171</v>
      </c>
      <c r="G116" s="24">
        <v>1.641731543554942</v>
      </c>
      <c r="H116" s="24">
        <v>1.648295194104979</v>
      </c>
      <c r="I116" s="24">
        <v>1.654918440447648</v>
      </c>
      <c r="J116" s="24">
        <v>1.6616009742279689</v>
      </c>
      <c r="K116" s="24">
        <v>1.66834248709096</v>
      </c>
      <c r="L116" s="24">
        <v>1.675142670681641</v>
      </c>
      <c r="M116" s="24">
        <v>1.682001217958901</v>
      </c>
      <c r="N116" s="24">
        <v>1.688917827137105</v>
      </c>
      <c r="O116" s="24">
        <v>1.695892197744489</v>
      </c>
      <c r="P116" s="24">
        <v>1.7029240293092871</v>
      </c>
      <c r="Q116" s="24">
        <v>1.710013021359736</v>
      </c>
      <c r="R116" s="25">
        <v>1.7171588734240699</v>
      </c>
    </row>
    <row r="117" spans="1:18" x14ac:dyDescent="0.25">
      <c r="A117" s="23">
        <v>10.5</v>
      </c>
      <c r="B117" s="24">
        <v>1.495375927058886</v>
      </c>
      <c r="C117" s="24">
        <v>1.500861277501262</v>
      </c>
      <c r="D117" s="24">
        <v>1.506400870951444</v>
      </c>
      <c r="E117" s="24">
        <v>1.5119944171441191</v>
      </c>
      <c r="F117" s="24">
        <v>1.517641625813974</v>
      </c>
      <c r="G117" s="24">
        <v>1.5233422066956981</v>
      </c>
      <c r="H117" s="24">
        <v>1.529095869523978</v>
      </c>
      <c r="I117" s="24">
        <v>1.5349023240335029</v>
      </c>
      <c r="J117" s="24">
        <v>1.5407612799589581</v>
      </c>
      <c r="K117" s="24">
        <v>1.5466724470350319</v>
      </c>
      <c r="L117" s="24">
        <v>1.5526355349964129</v>
      </c>
      <c r="M117" s="24">
        <v>1.5586502548916581</v>
      </c>
      <c r="N117" s="24">
        <v>1.5647163230248</v>
      </c>
      <c r="O117" s="24">
        <v>1.5708334570137441</v>
      </c>
      <c r="P117" s="24">
        <v>1.5770013744763911</v>
      </c>
      <c r="Q117" s="24">
        <v>1.583219793030648</v>
      </c>
      <c r="R117" s="25">
        <v>1.5894884302944161</v>
      </c>
    </row>
    <row r="118" spans="1:18" x14ac:dyDescent="0.25">
      <c r="A118" s="23">
        <v>11</v>
      </c>
      <c r="B118" s="24">
        <v>1.3968453514138059</v>
      </c>
      <c r="C118" s="24">
        <v>1.4016697244143941</v>
      </c>
      <c r="D118" s="24">
        <v>1.406541858239077</v>
      </c>
      <c r="E118" s="24">
        <v>1.411461480712209</v>
      </c>
      <c r="F118" s="24">
        <v>1.41642831965815</v>
      </c>
      <c r="G118" s="24">
        <v>1.4214421029012521</v>
      </c>
      <c r="H118" s="24">
        <v>1.4265025582658719</v>
      </c>
      <c r="I118" s="24">
        <v>1.4316094135763671</v>
      </c>
      <c r="J118" s="24">
        <v>1.4367623966570919</v>
      </c>
      <c r="K118" s="24">
        <v>1.4419612353324029</v>
      </c>
      <c r="L118" s="24">
        <v>1.447205657426657</v>
      </c>
      <c r="M118" s="24">
        <v>1.452495392078077</v>
      </c>
      <c r="N118" s="24">
        <v>1.457830173680368</v>
      </c>
      <c r="O118" s="24">
        <v>1.4632097379411</v>
      </c>
      <c r="P118" s="24">
        <v>1.468633820567846</v>
      </c>
      <c r="Q118" s="24">
        <v>1.4741021572681769</v>
      </c>
      <c r="R118" s="25">
        <v>1.479614483749665</v>
      </c>
    </row>
    <row r="119" spans="1:18" x14ac:dyDescent="0.25">
      <c r="A119" s="23">
        <v>11.5</v>
      </c>
      <c r="B119" s="24">
        <v>1.3120575684312039</v>
      </c>
      <c r="C119" s="24">
        <v>1.3163275850156031</v>
      </c>
      <c r="D119" s="24">
        <v>1.320639292616405</v>
      </c>
      <c r="E119" s="24">
        <v>1.3249924371476349</v>
      </c>
      <c r="F119" s="24">
        <v>1.3293867645233139</v>
      </c>
      <c r="G119" s="24">
        <v>1.33382202065747</v>
      </c>
      <c r="H119" s="24">
        <v>1.3382979514641249</v>
      </c>
      <c r="I119" s="24">
        <v>1.342814302857305</v>
      </c>
      <c r="J119" s="24">
        <v>1.347370820751032</v>
      </c>
      <c r="K119" s="24">
        <v>1.351967251059331</v>
      </c>
      <c r="L119" s="24">
        <v>1.3566033396962269</v>
      </c>
      <c r="M119" s="24">
        <v>1.3612788338896129</v>
      </c>
      <c r="N119" s="24">
        <v>1.36599348612286</v>
      </c>
      <c r="O119" s="24">
        <v>1.370747050193208</v>
      </c>
      <c r="P119" s="24">
        <v>1.3755392798978969</v>
      </c>
      <c r="Q119" s="24">
        <v>1.3803699290341671</v>
      </c>
      <c r="R119" s="25">
        <v>1.385238751399259</v>
      </c>
    </row>
    <row r="120" spans="1:18" x14ac:dyDescent="0.25">
      <c r="A120" s="23">
        <v>12</v>
      </c>
      <c r="B120" s="24">
        <v>1.2390027970346491</v>
      </c>
      <c r="C120" s="24">
        <v>1.242816980876057</v>
      </c>
      <c r="D120" s="24">
        <v>1.246667198302194</v>
      </c>
      <c r="E120" s="24">
        <v>1.2505532133167541</v>
      </c>
      <c r="F120" s="24">
        <v>1.2544747899234281</v>
      </c>
      <c r="G120" s="24">
        <v>1.25843169212591</v>
      </c>
      <c r="H120" s="24">
        <v>1.2624236839278911</v>
      </c>
      <c r="I120" s="24">
        <v>1.266450529333065</v>
      </c>
      <c r="J120" s="24">
        <v>1.2705119923451229</v>
      </c>
      <c r="K120" s="24">
        <v>1.2746078369677589</v>
      </c>
      <c r="L120" s="24">
        <v>1.278737827204665</v>
      </c>
      <c r="M120" s="24">
        <v>1.282901728373403</v>
      </c>
      <c r="N120" s="24">
        <v>1.287099311047011</v>
      </c>
      <c r="O120" s="24">
        <v>1.2913303471123989</v>
      </c>
      <c r="P120" s="24">
        <v>1.295594608456474</v>
      </c>
      <c r="Q120" s="24">
        <v>1.2998918669661459</v>
      </c>
      <c r="R120" s="25">
        <v>1.304221894528323</v>
      </c>
    </row>
    <row r="121" spans="1:18" x14ac:dyDescent="0.25">
      <c r="A121" s="23">
        <v>12.5</v>
      </c>
      <c r="B121" s="24">
        <v>1.1758301998233469</v>
      </c>
      <c r="C121" s="24">
        <v>1.1792789772425569</v>
      </c>
      <c r="D121" s="24">
        <v>1.1827585431908429</v>
      </c>
      <c r="E121" s="24">
        <v>1.186268679761566</v>
      </c>
      <c r="F121" s="24">
        <v>1.189809169048085</v>
      </c>
      <c r="G121" s="24">
        <v>1.193379793143764</v>
      </c>
      <c r="H121" s="24">
        <v>1.19698033414196</v>
      </c>
      <c r="I121" s="24">
        <v>1.2006105741360369</v>
      </c>
      <c r="J121" s="24">
        <v>1.204270295219354</v>
      </c>
      <c r="K121" s="24">
        <v>1.2079592794852729</v>
      </c>
      <c r="L121" s="24">
        <v>1.2116773090271551</v>
      </c>
      <c r="M121" s="24">
        <v>1.215424167252229</v>
      </c>
      <c r="N121" s="24">
        <v>1.2191996428232019</v>
      </c>
      <c r="O121" s="24">
        <v>1.2230035257166521</v>
      </c>
      <c r="P121" s="24">
        <v>1.226835605909155</v>
      </c>
      <c r="Q121" s="24">
        <v>1.2306956733772889</v>
      </c>
      <c r="R121" s="25">
        <v>1.234583518097629</v>
      </c>
    </row>
    <row r="122" spans="1:18" x14ac:dyDescent="0.25">
      <c r="A122" s="23">
        <v>13</v>
      </c>
      <c r="B122" s="24">
        <v>1.120847883072186</v>
      </c>
      <c r="C122" s="24">
        <v>1.124013583037591</v>
      </c>
      <c r="D122" s="24">
        <v>1.127205238852437</v>
      </c>
      <c r="E122" s="24">
        <v>1.1304226506997519</v>
      </c>
      <c r="F122" s="24">
        <v>1.133665618762566</v>
      </c>
      <c r="G122" s="24">
        <v>1.1369339432239081</v>
      </c>
      <c r="H122" s="24">
        <v>1.1402274242668069</v>
      </c>
      <c r="I122" s="24">
        <v>1.1435458620742931</v>
      </c>
      <c r="J122" s="24">
        <v>1.1468890568293939</v>
      </c>
      <c r="K122" s="24">
        <v>1.150256808715139</v>
      </c>
      <c r="L122" s="24">
        <v>1.1536489179145579</v>
      </c>
      <c r="M122" s="24">
        <v>1.157065185924548</v>
      </c>
      <c r="N122" s="24">
        <v>1.160505419497486</v>
      </c>
      <c r="O122" s="24">
        <v>1.1639694266996179</v>
      </c>
      <c r="P122" s="24">
        <v>1.167457015597186</v>
      </c>
      <c r="Q122" s="24">
        <v>1.170967994256439</v>
      </c>
      <c r="R122" s="25">
        <v>1.1745021707436181</v>
      </c>
    </row>
    <row r="123" spans="1:18" x14ac:dyDescent="0.25">
      <c r="A123" s="23">
        <v>13.5</v>
      </c>
      <c r="B123" s="24">
        <v>1.07252289673171</v>
      </c>
      <c r="C123" s="24">
        <v>1.075479750859299</v>
      </c>
      <c r="D123" s="24">
        <v>1.0784581405327129</v>
      </c>
      <c r="E123" s="24">
        <v>1.081457884024648</v>
      </c>
      <c r="F123" s="24">
        <v>1.0844787996078029</v>
      </c>
      <c r="G123" s="24">
        <v>1.087520705554875</v>
      </c>
      <c r="H123" s="24">
        <v>1.09058342013856</v>
      </c>
      <c r="I123" s="24">
        <v>1.0936667616315581</v>
      </c>
      <c r="J123" s="24">
        <v>1.0967705483065651</v>
      </c>
      <c r="K123" s="24">
        <v>1.099894598436278</v>
      </c>
      <c r="L123" s="24">
        <v>1.1030387302933951</v>
      </c>
      <c r="M123" s="24">
        <v>1.106202763464482</v>
      </c>
      <c r="N123" s="24">
        <v>1.1093865227915849</v>
      </c>
      <c r="O123" s="24">
        <v>1.112589834430616</v>
      </c>
      <c r="P123" s="24">
        <v>1.1158125245374879</v>
      </c>
      <c r="Q123" s="24">
        <v>1.119054419268114</v>
      </c>
      <c r="R123" s="25">
        <v>1.1223153447784091</v>
      </c>
    </row>
    <row r="124" spans="1:18" x14ac:dyDescent="0.25">
      <c r="A124" s="23">
        <v>14</v>
      </c>
      <c r="B124" s="24">
        <v>1.029481234428141</v>
      </c>
      <c r="C124" s="24">
        <v>1.032295376981502</v>
      </c>
      <c r="D124" s="24">
        <v>1.03512704715309</v>
      </c>
      <c r="E124" s="24">
        <v>1.037976081305271</v>
      </c>
      <c r="F124" s="24">
        <v>1.040842315800411</v>
      </c>
      <c r="G124" s="24">
        <v>1.043725587000875</v>
      </c>
      <c r="H124" s="24">
        <v>1.046625731269029</v>
      </c>
      <c r="I124" s="24">
        <v>1.04954258496724</v>
      </c>
      <c r="J124" s="24">
        <v>1.052475984457871</v>
      </c>
      <c r="K124" s="24">
        <v>1.0554257661032911</v>
      </c>
      <c r="L124" s="24">
        <v>1.058391766265864</v>
      </c>
      <c r="M124" s="24">
        <v>1.0613738226218239</v>
      </c>
      <c r="N124" s="24">
        <v>1.0643717781028861</v>
      </c>
      <c r="O124" s="24">
        <v>1.0673854769546289</v>
      </c>
      <c r="P124" s="24">
        <v>1.0704147634226371</v>
      </c>
      <c r="Q124" s="24">
        <v>1.0734594817524901</v>
      </c>
      <c r="R124" s="25">
        <v>1.0765194761897701</v>
      </c>
    </row>
    <row r="125" spans="1:18" x14ac:dyDescent="0.25">
      <c r="A125" s="23">
        <v>14.5</v>
      </c>
      <c r="B125" s="24">
        <v>0.99050783346334625</v>
      </c>
      <c r="C125" s="24">
        <v>0.99323730135366262</v>
      </c>
      <c r="D125" s="24">
        <v>0.99598070131062855</v>
      </c>
      <c r="E125" s="24">
        <v>0.99873788778627715</v>
      </c>
      <c r="F125" s="24">
        <v>1.001508715232643</v>
      </c>
      <c r="G125" s="24">
        <v>1.0042930381017601</v>
      </c>
      <c r="H125" s="24">
        <v>1.007090710845663</v>
      </c>
      <c r="I125" s="24">
        <v>1.0099015879163851</v>
      </c>
      <c r="J125" s="24">
        <v>1.01272552376596</v>
      </c>
      <c r="K125" s="24">
        <v>1.015562372846422</v>
      </c>
      <c r="L125" s="24">
        <v>1.0184119896098069</v>
      </c>
      <c r="M125" s="24">
        <v>1.021274229822015</v>
      </c>
      <c r="N125" s="24">
        <v>1.0241489545044291</v>
      </c>
      <c r="O125" s="24">
        <v>1.0270360259922979</v>
      </c>
      <c r="P125" s="24">
        <v>1.029935306620873</v>
      </c>
      <c r="Q125" s="24">
        <v>1.032846658725403</v>
      </c>
      <c r="R125" s="25">
        <v>1.0357699446411379</v>
      </c>
    </row>
    <row r="126" spans="1:18" x14ac:dyDescent="0.25">
      <c r="A126" s="23">
        <v>15</v>
      </c>
      <c r="B126" s="24">
        <v>0.95454657481486471</v>
      </c>
      <c r="C126" s="24">
        <v>0.95724130760091941</v>
      </c>
      <c r="D126" s="24">
        <v>0.95994678927806421</v>
      </c>
      <c r="E126" s="24">
        <v>0.96266289238800096</v>
      </c>
      <c r="F126" s="24">
        <v>0.96538948947243208</v>
      </c>
      <c r="G126" s="24">
        <v>0.96812645307306033</v>
      </c>
      <c r="H126" s="24">
        <v>0.97087365573158746</v>
      </c>
      <c r="I126" s="24">
        <v>0.97363096998971621</v>
      </c>
      <c r="J126" s="24">
        <v>0.97639826838914889</v>
      </c>
      <c r="K126" s="24">
        <v>0.97917542347158781</v>
      </c>
      <c r="L126" s="24">
        <v>0.98196230777873528</v>
      </c>
      <c r="M126" s="24">
        <v>0.98475879516616238</v>
      </c>
      <c r="N126" s="24">
        <v>0.98756476474491928</v>
      </c>
      <c r="O126" s="24">
        <v>0.99038009693992357</v>
      </c>
      <c r="P126" s="24">
        <v>0.9932046721760931</v>
      </c>
      <c r="Q126" s="24">
        <v>0.99603837087834712</v>
      </c>
      <c r="R126" s="25">
        <v>0.99888107347160315</v>
      </c>
    </row>
    <row r="127" spans="1:18" x14ac:dyDescent="0.25">
      <c r="A127" s="23">
        <v>15.5</v>
      </c>
      <c r="B127" s="24">
        <v>0.92070028313590879</v>
      </c>
      <c r="C127" s="24">
        <v>0.92340212302408153</v>
      </c>
      <c r="D127" s="24">
        <v>0.92611194100380423</v>
      </c>
      <c r="E127" s="24">
        <v>0.92882962770644706</v>
      </c>
      <c r="F127" s="24">
        <v>0.93155507376338043</v>
      </c>
      <c r="G127" s="24">
        <v>0.93428816980597573</v>
      </c>
      <c r="H127" s="24">
        <v>0.93702880646560283</v>
      </c>
      <c r="I127" s="24">
        <v>0.93977687437363278</v>
      </c>
      <c r="J127" s="24">
        <v>0.94253226416143576</v>
      </c>
      <c r="K127" s="24">
        <v>0.94529486646038297</v>
      </c>
      <c r="L127" s="24">
        <v>0.9480645719018449</v>
      </c>
      <c r="M127" s="24">
        <v>0.95084127243106098</v>
      </c>
      <c r="N127" s="24">
        <v>0.9536248652487489</v>
      </c>
      <c r="O127" s="24">
        <v>0.95641524886949547</v>
      </c>
      <c r="P127" s="24">
        <v>0.95921232180788663</v>
      </c>
      <c r="Q127" s="24">
        <v>0.96201598257850984</v>
      </c>
      <c r="R127" s="25">
        <v>0.96482612969595083</v>
      </c>
    </row>
    <row r="128" spans="1:18" x14ac:dyDescent="0.25">
      <c r="A128" s="23">
        <v>16</v>
      </c>
      <c r="B128" s="24">
        <v>0.88823072675535653</v>
      </c>
      <c r="C128" s="24">
        <v>0.89097341859962476</v>
      </c>
      <c r="D128" s="24">
        <v>0.89372173011192113</v>
      </c>
      <c r="E128" s="24">
        <v>0.89647557001328471</v>
      </c>
      <c r="F128" s="24">
        <v>0.89923484702475398</v>
      </c>
      <c r="G128" s="24">
        <v>0.90199946986736868</v>
      </c>
      <c r="H128" s="24">
        <v>0.90476934726216718</v>
      </c>
      <c r="I128" s="24">
        <v>0.90754438793018866</v>
      </c>
      <c r="J128" s="24">
        <v>0.91032450059247194</v>
      </c>
      <c r="K128" s="24">
        <v>0.9131095939700562</v>
      </c>
      <c r="L128" s="24">
        <v>0.91589957678398004</v>
      </c>
      <c r="M128" s="24">
        <v>0.91869435906915198</v>
      </c>
      <c r="N128" s="24">
        <v>0.9214938561159578</v>
      </c>
      <c r="O128" s="24">
        <v>0.92429798452865186</v>
      </c>
      <c r="P128" s="24">
        <v>0.92710666091148919</v>
      </c>
      <c r="Q128" s="24">
        <v>0.92991980186872514</v>
      </c>
      <c r="R128" s="25">
        <v>0.93273732400461362</v>
      </c>
    </row>
    <row r="129" spans="1:34" x14ac:dyDescent="0.25">
      <c r="A129" s="23">
        <v>16.5</v>
      </c>
      <c r="B129" s="24">
        <v>0.85655861767773822</v>
      </c>
      <c r="C129" s="24">
        <v>0.85936780897967624</v>
      </c>
      <c r="D129" s="24">
        <v>0.86218067390214026</v>
      </c>
      <c r="E129" s="24">
        <v>0.86499713925583677</v>
      </c>
      <c r="F129" s="24">
        <v>0.8678171318514738</v>
      </c>
      <c r="G129" s="24">
        <v>0.87064057849975862</v>
      </c>
      <c r="H129" s="24">
        <v>0.87346740601139794</v>
      </c>
      <c r="I129" s="24">
        <v>0.87629754119709968</v>
      </c>
      <c r="J129" s="24">
        <v>0.87913091086757056</v>
      </c>
      <c r="K129" s="24">
        <v>0.88196744183351805</v>
      </c>
      <c r="L129" s="24">
        <v>0.88480706090564998</v>
      </c>
      <c r="M129" s="24">
        <v>0.88764969620854184</v>
      </c>
      <c r="N129" s="24">
        <v>0.89049528112224852</v>
      </c>
      <c r="O129" s="24">
        <v>0.89334375034069258</v>
      </c>
      <c r="P129" s="24">
        <v>0.89619503855779714</v>
      </c>
      <c r="Q129" s="24">
        <v>0.89904908046748588</v>
      </c>
      <c r="R129" s="25">
        <v>0.90190581076368126</v>
      </c>
    </row>
    <row r="130" spans="1:34" x14ac:dyDescent="0.25">
      <c r="A130" s="23">
        <v>17</v>
      </c>
      <c r="B130" s="24">
        <v>0.82526361158324579</v>
      </c>
      <c r="C130" s="24">
        <v>0.82815685249202686</v>
      </c>
      <c r="D130" s="24">
        <v>0.83105223334985034</v>
      </c>
      <c r="E130" s="24">
        <v>0.83394969905709138</v>
      </c>
      <c r="F130" s="24">
        <v>0.83684919451412543</v>
      </c>
      <c r="G130" s="24">
        <v>0.83975066462132897</v>
      </c>
      <c r="H130" s="24">
        <v>0.84265405427907647</v>
      </c>
      <c r="I130" s="24">
        <v>0.8455593083877444</v>
      </c>
      <c r="J130" s="24">
        <v>0.84846637184770779</v>
      </c>
      <c r="K130" s="24">
        <v>0.85137518955934255</v>
      </c>
      <c r="L130" s="24">
        <v>0.85428570642302426</v>
      </c>
      <c r="M130" s="24">
        <v>0.85719786865299763</v>
      </c>
      <c r="N130" s="24">
        <v>0.86011162771898475</v>
      </c>
      <c r="O130" s="24">
        <v>0.8630269364045775</v>
      </c>
      <c r="P130" s="24">
        <v>0.86594374749336689</v>
      </c>
      <c r="Q130" s="24">
        <v>0.86886201376894512</v>
      </c>
      <c r="R130" s="25">
        <v>0.87178168801490263</v>
      </c>
    </row>
    <row r="131" spans="1:34" x14ac:dyDescent="0.25">
      <c r="A131" s="23">
        <v>17.5</v>
      </c>
      <c r="B131" s="24">
        <v>0.79408430782774897</v>
      </c>
      <c r="C131" s="24">
        <v>0.79707105114014187</v>
      </c>
      <c r="D131" s="24">
        <v>0.80005881310611293</v>
      </c>
      <c r="E131" s="24">
        <v>0.80304755671570549</v>
      </c>
      <c r="F131" s="24">
        <v>0.80603724495896345</v>
      </c>
      <c r="G131" s="24">
        <v>0.80902784082593115</v>
      </c>
      <c r="H131" s="24">
        <v>0.81201930730665195</v>
      </c>
      <c r="I131" s="24">
        <v>0.81501160739117007</v>
      </c>
      <c r="J131" s="24">
        <v>0.81800470406952908</v>
      </c>
      <c r="K131" s="24">
        <v>0.82099856033177332</v>
      </c>
      <c r="L131" s="24">
        <v>0.82399313916794614</v>
      </c>
      <c r="M131" s="24">
        <v>0.82698840488196101</v>
      </c>
      <c r="N131" s="24">
        <v>0.82998432703320846</v>
      </c>
      <c r="O131" s="24">
        <v>0.83298087649494812</v>
      </c>
      <c r="P131" s="24">
        <v>0.83597802414043987</v>
      </c>
      <c r="Q131" s="24">
        <v>0.83897574084294368</v>
      </c>
      <c r="R131" s="25">
        <v>0.84197399747571866</v>
      </c>
    </row>
    <row r="132" spans="1:34" x14ac:dyDescent="0.25">
      <c r="A132" s="23">
        <v>18</v>
      </c>
      <c r="B132" s="24">
        <v>0.76291824944278208</v>
      </c>
      <c r="C132" s="24">
        <v>0.7659998506031549</v>
      </c>
      <c r="D132" s="24">
        <v>0.76908176149766017</v>
      </c>
      <c r="E132" s="24">
        <v>0.77216396320601022</v>
      </c>
      <c r="F132" s="24">
        <v>0.77524643680791683</v>
      </c>
      <c r="G132" s="24">
        <v>0.77832916338309233</v>
      </c>
      <c r="H132" s="24">
        <v>0.78141212401124871</v>
      </c>
      <c r="I132" s="24">
        <v>0.78449529977209898</v>
      </c>
      <c r="J132" s="24">
        <v>0.78757867174535412</v>
      </c>
      <c r="K132" s="24">
        <v>0.79066222101072692</v>
      </c>
      <c r="L132" s="24">
        <v>0.79374592864792959</v>
      </c>
      <c r="M132" s="24">
        <v>0.79682977705054336</v>
      </c>
      <c r="N132" s="24">
        <v>0.79991375386762731</v>
      </c>
      <c r="O132" s="24">
        <v>0.80299784806210939</v>
      </c>
      <c r="P132" s="24">
        <v>0.80608204859691768</v>
      </c>
      <c r="Q132" s="24">
        <v>0.80916634443498037</v>
      </c>
      <c r="R132" s="25">
        <v>0.81225072453922531</v>
      </c>
    </row>
    <row r="133" spans="1:34" x14ac:dyDescent="0.25">
      <c r="A133" s="23">
        <v>18.5</v>
      </c>
      <c r="B133" s="24">
        <v>0.73182192313555028</v>
      </c>
      <c r="C133" s="24">
        <v>0.73499164023586838</v>
      </c>
      <c r="D133" s="24">
        <v>0.73816137052689246</v>
      </c>
      <c r="E133" s="24">
        <v>0.74133111317800293</v>
      </c>
      <c r="F133" s="24">
        <v>0.7445008673585799</v>
      </c>
      <c r="G133" s="24">
        <v>0.74767063223800445</v>
      </c>
      <c r="H133" s="24">
        <v>0.75084040698565646</v>
      </c>
      <c r="I133" s="24">
        <v>0.75401019077091647</v>
      </c>
      <c r="J133" s="24">
        <v>0.75717998276316523</v>
      </c>
      <c r="K133" s="24">
        <v>0.76034978213178339</v>
      </c>
      <c r="L133" s="24">
        <v>0.76351958804615117</v>
      </c>
      <c r="M133" s="24">
        <v>0.76668940098951788</v>
      </c>
      <c r="N133" s="24">
        <v>0.76985922670061135</v>
      </c>
      <c r="O133" s="24">
        <v>0.77302907223202777</v>
      </c>
      <c r="P133" s="24">
        <v>0.77619894463636308</v>
      </c>
      <c r="Q133" s="24">
        <v>0.77936885096621444</v>
      </c>
      <c r="R133" s="25">
        <v>0.78253879827417783</v>
      </c>
    </row>
    <row r="134" spans="1:34" x14ac:dyDescent="0.25">
      <c r="A134" s="23">
        <v>19</v>
      </c>
      <c r="B134" s="24">
        <v>0.70101075928888623</v>
      </c>
      <c r="C134" s="24">
        <v>0.7042537530687123</v>
      </c>
      <c r="D134" s="24">
        <v>0.70749687587183696</v>
      </c>
      <c r="E134" s="24">
        <v>0.71074014495730864</v>
      </c>
      <c r="F134" s="24">
        <v>0.71398357758417641</v>
      </c>
      <c r="G134" s="24">
        <v>0.7172271910114888</v>
      </c>
      <c r="H134" s="24">
        <v>0.72047100249829432</v>
      </c>
      <c r="I134" s="24">
        <v>0.72371502930364218</v>
      </c>
      <c r="J134" s="24">
        <v>0.72695928868658066</v>
      </c>
      <c r="K134" s="24">
        <v>0.73020379790615875</v>
      </c>
      <c r="L134" s="24">
        <v>0.73344857422142495</v>
      </c>
      <c r="M134" s="24">
        <v>0.73669363620529771</v>
      </c>
      <c r="N134" s="24">
        <v>0.73993900768617216</v>
      </c>
      <c r="O134" s="24">
        <v>0.74318471380631301</v>
      </c>
      <c r="P134" s="24">
        <v>0.74643077970798521</v>
      </c>
      <c r="Q134" s="24">
        <v>0.74967723053345303</v>
      </c>
      <c r="R134" s="25">
        <v>0.7529240914249814</v>
      </c>
    </row>
    <row r="135" spans="1:34" x14ac:dyDescent="0.25">
      <c r="A135" s="23">
        <v>19.5</v>
      </c>
      <c r="B135" s="24">
        <v>0.67085913196133806</v>
      </c>
      <c r="C135" s="24">
        <v>0.67415246580783239</v>
      </c>
      <c r="D135" s="24">
        <v>0.67744645688623661</v>
      </c>
      <c r="E135" s="24">
        <v>0.68074114054526746</v>
      </c>
      <c r="F135" s="24">
        <v>0.68403655213364212</v>
      </c>
      <c r="G135" s="24">
        <v>0.68733272700007741</v>
      </c>
      <c r="H135" s="24">
        <v>0.69062970049329087</v>
      </c>
      <c r="I135" s="24">
        <v>0.6939275079619992</v>
      </c>
      <c r="J135" s="24">
        <v>0.69722618475491926</v>
      </c>
      <c r="K135" s="24">
        <v>0.70052576622076845</v>
      </c>
      <c r="L135" s="24">
        <v>0.70382628770826394</v>
      </c>
      <c r="M135" s="24">
        <v>0.70712778587999137</v>
      </c>
      <c r="N135" s="24">
        <v>0.71043030265401508</v>
      </c>
      <c r="O135" s="24">
        <v>0.71373388126226811</v>
      </c>
      <c r="P135" s="24">
        <v>0.71703856493668294</v>
      </c>
      <c r="Q135" s="24">
        <v>0.72034439690919316</v>
      </c>
      <c r="R135" s="25">
        <v>0.72365142041173158</v>
      </c>
    </row>
    <row r="136" spans="1:34" x14ac:dyDescent="0.25">
      <c r="A136" s="23">
        <v>20</v>
      </c>
      <c r="B136" s="24">
        <v>0.64190035888707841</v>
      </c>
      <c r="C136" s="24">
        <v>0.64521299883499805</v>
      </c>
      <c r="D136" s="24">
        <v>0.64852723659945788</v>
      </c>
      <c r="E136" s="24">
        <v>0.65184312561884339</v>
      </c>
      <c r="F136" s="24">
        <v>0.65516071933153952</v>
      </c>
      <c r="G136" s="24">
        <v>0.6584800711759321</v>
      </c>
      <c r="H136" s="24">
        <v>0.66180123459040585</v>
      </c>
      <c r="I136" s="24">
        <v>0.66512426301334648</v>
      </c>
      <c r="J136" s="24">
        <v>0.66844920988313905</v>
      </c>
      <c r="K136" s="24">
        <v>0.67177612863816916</v>
      </c>
      <c r="L136" s="24">
        <v>0.67510507271682185</v>
      </c>
      <c r="M136" s="24">
        <v>0.67843609687135153</v>
      </c>
      <c r="N136" s="24">
        <v>0.68176926110949077</v>
      </c>
      <c r="O136" s="24">
        <v>0.6851046267528409</v>
      </c>
      <c r="P136" s="24">
        <v>0.68844225512300261</v>
      </c>
      <c r="Q136" s="24">
        <v>0.69178220754157815</v>
      </c>
      <c r="R136" s="25">
        <v>0.69512454533016854</v>
      </c>
    </row>
    <row r="137" spans="1:34" x14ac:dyDescent="0.25">
      <c r="A137" s="26">
        <v>20.5</v>
      </c>
      <c r="B137" s="27">
        <v>0.61482670147598395</v>
      </c>
      <c r="C137" s="27">
        <v>0.61811951620768402</v>
      </c>
      <c r="D137" s="27">
        <v>0.62141528171657323</v>
      </c>
      <c r="E137" s="27">
        <v>0.62471406953070552</v>
      </c>
      <c r="F137" s="27">
        <v>0.62801595117813402</v>
      </c>
      <c r="G137" s="27">
        <v>0.6313209981869129</v>
      </c>
      <c r="H137" s="27">
        <v>0.63462928208509539</v>
      </c>
      <c r="I137" s="27">
        <v>0.63794087440073566</v>
      </c>
      <c r="J137" s="27">
        <v>0.64125584666188706</v>
      </c>
      <c r="K137" s="27">
        <v>0.64457427039660331</v>
      </c>
      <c r="L137" s="27">
        <v>0.64789621713293855</v>
      </c>
      <c r="M137" s="27">
        <v>0.65122175971281526</v>
      </c>
      <c r="N137" s="27">
        <v>0.65455097623363379</v>
      </c>
      <c r="O137" s="27">
        <v>0.6578839461066639</v>
      </c>
      <c r="P137" s="27">
        <v>0.66122074874317516</v>
      </c>
      <c r="Q137" s="27">
        <v>0.66456146355443735</v>
      </c>
      <c r="R137" s="28">
        <v>0.66790616995171992</v>
      </c>
    </row>
    <row r="140" spans="1:34" ht="28.9" customHeight="1" x14ac:dyDescent="0.5">
      <c r="A140" s="1" t="s">
        <v>18</v>
      </c>
      <c r="B140" s="1"/>
    </row>
    <row r="141" spans="1:34" x14ac:dyDescent="0.25">
      <c r="A141" s="17" t="s">
        <v>12</v>
      </c>
      <c r="B141" s="18" t="s">
        <v>13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14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4.0170625071765356</v>
      </c>
      <c r="C143" s="24">
        <v>4.0724107092279738</v>
      </c>
      <c r="D143" s="24">
        <v>4.1298550968778738</v>
      </c>
      <c r="E143" s="24">
        <v>4.1893770598359268</v>
      </c>
      <c r="F143" s="24">
        <v>4.2509580832605582</v>
      </c>
      <c r="G143" s="24">
        <v>4.3145796599021384</v>
      </c>
      <c r="H143" s="24">
        <v>4.3802234086600764</v>
      </c>
      <c r="I143" s="24">
        <v>4.4478710745828112</v>
      </c>
      <c r="J143" s="24">
        <v>4.5175044104620241</v>
      </c>
      <c r="K143" s="24">
        <v>4.5891052713910891</v>
      </c>
      <c r="L143" s="24">
        <v>4.6626556544142961</v>
      </c>
      <c r="M143" s="24">
        <v>4.7381375677055333</v>
      </c>
      <c r="N143" s="24">
        <v>4.8155331009418783</v>
      </c>
      <c r="O143" s="24">
        <v>4.8948245020917209</v>
      </c>
      <c r="P143" s="24">
        <v>4.9759940373941633</v>
      </c>
      <c r="Q143" s="24">
        <v>5.0590240340252954</v>
      </c>
      <c r="R143" s="24">
        <v>5.1438969875153768</v>
      </c>
      <c r="S143" s="24">
        <v>5.230595422224174</v>
      </c>
      <c r="T143" s="24">
        <v>5.3191019055643158</v>
      </c>
      <c r="U143" s="24">
        <v>5.4093991771599166</v>
      </c>
      <c r="V143" s="24">
        <v>5.5014700196879556</v>
      </c>
      <c r="W143" s="24">
        <v>5.5952972446674742</v>
      </c>
      <c r="X143" s="24">
        <v>5.6908638320450482</v>
      </c>
      <c r="Y143" s="24">
        <v>5.7881528227307921</v>
      </c>
      <c r="Z143" s="24">
        <v>5.8871472758739234</v>
      </c>
      <c r="AA143" s="24">
        <v>5.9878304086395664</v>
      </c>
      <c r="AB143" s="24">
        <v>6.0901855195542227</v>
      </c>
      <c r="AC143" s="24">
        <v>6.1941959183414941</v>
      </c>
      <c r="AD143" s="24">
        <v>6.2998450576081497</v>
      </c>
      <c r="AE143" s="24">
        <v>6.4071164929345068</v>
      </c>
      <c r="AF143" s="24">
        <v>6.5159937875277034</v>
      </c>
      <c r="AG143" s="24">
        <v>6.6264606277249536</v>
      </c>
      <c r="AH143" s="25">
        <v>6.7385008229935632</v>
      </c>
    </row>
    <row r="144" spans="1:34" x14ac:dyDescent="0.25">
      <c r="A144" s="23">
        <v>5</v>
      </c>
      <c r="B144" s="24">
        <v>3.2618707143250441</v>
      </c>
      <c r="C144" s="24">
        <v>3.3042170847458281</v>
      </c>
      <c r="D144" s="24">
        <v>3.3484019785133818</v>
      </c>
      <c r="E144" s="24">
        <v>3.394407970861903</v>
      </c>
      <c r="F144" s="24">
        <v>3.4422177324743162</v>
      </c>
      <c r="G144" s="24">
        <v>3.4918139416254932</v>
      </c>
      <c r="H144" s="24">
        <v>3.543179402739344</v>
      </c>
      <c r="I144" s="24">
        <v>3.5962970463888109</v>
      </c>
      <c r="J144" s="24">
        <v>3.651149810890078</v>
      </c>
      <c r="K144" s="24">
        <v>3.7077207368610181</v>
      </c>
      <c r="L144" s="24">
        <v>3.765993006870425</v>
      </c>
      <c r="M144" s="24">
        <v>3.825949814616691</v>
      </c>
      <c r="N144" s="24">
        <v>3.887574435301393</v>
      </c>
      <c r="O144" s="24">
        <v>3.9508503024174249</v>
      </c>
      <c r="P144" s="24">
        <v>4.015760867728388</v>
      </c>
      <c r="Q144" s="24">
        <v>4.0822896439348728</v>
      </c>
      <c r="R144" s="24">
        <v>4.1504203120916454</v>
      </c>
      <c r="S144" s="24">
        <v>4.2201365820829686</v>
      </c>
      <c r="T144" s="24">
        <v>4.2914222068459811</v>
      </c>
      <c r="U144" s="24">
        <v>4.3642611115292933</v>
      </c>
      <c r="V144" s="24">
        <v>4.438637264334389</v>
      </c>
      <c r="W144" s="24">
        <v>4.5145346623048077</v>
      </c>
      <c r="X144" s="24">
        <v>4.5919374709116312</v>
      </c>
      <c r="Y144" s="24">
        <v>4.6708299165894731</v>
      </c>
      <c r="Z144" s="24">
        <v>4.7511962440120561</v>
      </c>
      <c r="AA144" s="24">
        <v>4.8330208558690044</v>
      </c>
      <c r="AB144" s="24">
        <v>4.9162882362113223</v>
      </c>
      <c r="AC144" s="24">
        <v>5.0009828802871104</v>
      </c>
      <c r="AD144" s="24">
        <v>5.0870894262276414</v>
      </c>
      <c r="AE144" s="24">
        <v>5.1745926151377377</v>
      </c>
      <c r="AF144" s="24">
        <v>5.2634771957490347</v>
      </c>
      <c r="AG144" s="24">
        <v>5.3537280399232534</v>
      </c>
      <c r="AH144" s="25">
        <v>5.4453301426521943</v>
      </c>
    </row>
    <row r="145" spans="1:34" x14ac:dyDescent="0.25">
      <c r="A145" s="23">
        <v>6</v>
      </c>
      <c r="B145" s="24">
        <v>2.6660100172140702</v>
      </c>
      <c r="C145" s="24">
        <v>2.697681719045713</v>
      </c>
      <c r="D145" s="24">
        <v>2.730951172894176</v>
      </c>
      <c r="E145" s="24">
        <v>2.7658021395181529</v>
      </c>
      <c r="F145" s="24">
        <v>2.8022184751250712</v>
      </c>
      <c r="G145" s="24">
        <v>2.8401840435143049</v>
      </c>
      <c r="H145" s="24">
        <v>2.8796828346342669</v>
      </c>
      <c r="I145" s="24">
        <v>2.9206989645824022</v>
      </c>
      <c r="J145" s="24">
        <v>2.963216557199392</v>
      </c>
      <c r="K145" s="24">
        <v>3.0072198386276172</v>
      </c>
      <c r="L145" s="24">
        <v>3.0526931769603691</v>
      </c>
      <c r="M145" s="24">
        <v>3.0996209514205439</v>
      </c>
      <c r="N145" s="24">
        <v>3.1479876227342189</v>
      </c>
      <c r="O145" s="24">
        <v>3.197777809918791</v>
      </c>
      <c r="P145" s="24">
        <v>3.2489761502623642</v>
      </c>
      <c r="Q145" s="24">
        <v>3.30156734199003</v>
      </c>
      <c r="R145" s="24">
        <v>3.3555362516810558</v>
      </c>
      <c r="S145" s="24">
        <v>3.4108677747442102</v>
      </c>
      <c r="T145" s="24">
        <v>3.4675468496411268</v>
      </c>
      <c r="U145" s="24">
        <v>3.5255585870449222</v>
      </c>
      <c r="V145" s="24">
        <v>3.58488814068158</v>
      </c>
      <c r="W145" s="24">
        <v>3.6455206931191482</v>
      </c>
      <c r="X145" s="24">
        <v>3.7074415953532029</v>
      </c>
      <c r="Y145" s="24">
        <v>3.7706362593428642</v>
      </c>
      <c r="Z145" s="24">
        <v>3.835090115286353</v>
      </c>
      <c r="AA145" s="24">
        <v>3.9007887513977968</v>
      </c>
      <c r="AB145" s="24">
        <v>3.9677178372527022</v>
      </c>
      <c r="AC145" s="24">
        <v>4.0358630536236726</v>
      </c>
      <c r="AD145" s="24">
        <v>4.1052102241664841</v>
      </c>
      <c r="AE145" s="24">
        <v>4.1757452755104572</v>
      </c>
      <c r="AF145" s="24">
        <v>4.2474541419117298</v>
      </c>
      <c r="AG145" s="24">
        <v>4.3203228807565246</v>
      </c>
      <c r="AH145" s="25">
        <v>4.3943376725611474</v>
      </c>
    </row>
    <row r="146" spans="1:34" x14ac:dyDescent="0.25">
      <c r="A146" s="23">
        <v>7</v>
      </c>
      <c r="B146" s="24">
        <v>2.202303316836431</v>
      </c>
      <c r="C146" s="24">
        <v>2.22542022089895</v>
      </c>
      <c r="D146" s="24">
        <v>2.249910996570069</v>
      </c>
      <c r="E146" s="24">
        <v>2.2757605901329869</v>
      </c>
      <c r="F146" s="24">
        <v>2.302954043319632</v>
      </c>
      <c r="G146" s="24">
        <v>2.3314764054538819</v>
      </c>
      <c r="H146" s="24">
        <v>2.361312852008651</v>
      </c>
      <c r="I146" s="24">
        <v>2.392448684605883</v>
      </c>
      <c r="J146" s="24">
        <v>2.424869212610766</v>
      </c>
      <c r="K146" s="24">
        <v>2.4585598476901782</v>
      </c>
      <c r="L146" s="24">
        <v>2.4935061434619161</v>
      </c>
      <c r="M146" s="24">
        <v>2.5296936646733772</v>
      </c>
      <c r="N146" s="24">
        <v>2.5671080575751399</v>
      </c>
      <c r="O146" s="24">
        <v>2.6057351267091038</v>
      </c>
      <c r="P146" s="24">
        <v>2.6455606948878758</v>
      </c>
      <c r="Q146" s="24">
        <v>2.686570645861047</v>
      </c>
      <c r="R146" s="24">
        <v>2.7287510317323869</v>
      </c>
      <c r="S146" s="24">
        <v>2.7720879334351669</v>
      </c>
      <c r="T146" s="24">
        <v>2.8165674749555221</v>
      </c>
      <c r="U146" s="24">
        <v>2.862175952491071</v>
      </c>
      <c r="V146" s="24">
        <v>2.9088997052923009</v>
      </c>
      <c r="W146" s="24">
        <v>2.956725101451759</v>
      </c>
      <c r="X146" s="24">
        <v>3.0056386774895261</v>
      </c>
      <c r="Y146" s="24">
        <v>3.0556270308892208</v>
      </c>
      <c r="Z146" s="24">
        <v>3.106676777373568</v>
      </c>
      <c r="AA146" s="24">
        <v>3.1587746906811969</v>
      </c>
      <c r="AB146" s="24">
        <v>3.211907625912116</v>
      </c>
      <c r="AC146" s="24">
        <v>3.266062449363432</v>
      </c>
      <c r="AD146" s="24">
        <v>3.3212261702154189</v>
      </c>
      <c r="AE146" s="24">
        <v>3.3773859006219049</v>
      </c>
      <c r="AF146" s="24">
        <v>3.4345287603635271</v>
      </c>
      <c r="AG146" s="24">
        <v>3.492641992351007</v>
      </c>
      <c r="AH146" s="25">
        <v>3.5517129626251549</v>
      </c>
    </row>
    <row r="147" spans="1:34" x14ac:dyDescent="0.25">
      <c r="A147" s="23">
        <v>8</v>
      </c>
      <c r="B147" s="24">
        <v>1.8461166129955799</v>
      </c>
      <c r="C147" s="24">
        <v>1.8625912978874819</v>
      </c>
      <c r="D147" s="24">
        <v>1.880232864901505</v>
      </c>
      <c r="E147" s="24">
        <v>1.899027445845346</v>
      </c>
      <c r="F147" s="24">
        <v>1.918961267975438</v>
      </c>
      <c r="G147" s="24">
        <v>1.9400205661401591</v>
      </c>
      <c r="H147" s="24">
        <v>1.962191701336927</v>
      </c>
      <c r="I147" s="24">
        <v>1.9854611607121859</v>
      </c>
      <c r="J147" s="24">
        <v>2.0098154391556271</v>
      </c>
      <c r="K147" s="24">
        <v>2.0352411338586291</v>
      </c>
      <c r="L147" s="24">
        <v>2.0617249839634919</v>
      </c>
      <c r="M147" s="24">
        <v>2.0892537397421131</v>
      </c>
      <c r="N147" s="24">
        <v>2.117814232969577</v>
      </c>
      <c r="O147" s="24">
        <v>2.1473934537122799</v>
      </c>
      <c r="P147" s="24">
        <v>2.177978410307333</v>
      </c>
      <c r="Q147" s="24">
        <v>2.2095561720288299</v>
      </c>
      <c r="R147" s="24">
        <v>2.2421139765050428</v>
      </c>
      <c r="S147" s="24">
        <v>2.2756390901937422</v>
      </c>
      <c r="T147" s="24">
        <v>2.3101188226055669</v>
      </c>
      <c r="U147" s="24">
        <v>2.345540655462639</v>
      </c>
      <c r="V147" s="24">
        <v>2.3818921135399438</v>
      </c>
      <c r="W147" s="24">
        <v>2.4191607504545312</v>
      </c>
      <c r="X147" s="24">
        <v>2.4573342882509852</v>
      </c>
      <c r="Y147" s="24">
        <v>2.4964005099374269</v>
      </c>
      <c r="Z147" s="24">
        <v>2.5363472167610821</v>
      </c>
      <c r="AA147" s="24">
        <v>2.5771623679850828</v>
      </c>
      <c r="AB147" s="24">
        <v>2.61883400423394</v>
      </c>
      <c r="AC147" s="24">
        <v>2.661350177329258</v>
      </c>
      <c r="AD147" s="24">
        <v>2.7046990819758179</v>
      </c>
      <c r="AE147" s="24">
        <v>2.748869015851946</v>
      </c>
      <c r="AF147" s="24">
        <v>2.793848284262785</v>
      </c>
      <c r="AG147" s="24">
        <v>2.8396253156435578</v>
      </c>
      <c r="AH147" s="25">
        <v>2.8861886615595771</v>
      </c>
    </row>
    <row r="148" spans="1:34" x14ac:dyDescent="0.25">
      <c r="A148" s="23">
        <v>9</v>
      </c>
      <c r="B148" s="24">
        <v>1.57535900430561</v>
      </c>
      <c r="C148" s="24">
        <v>1.586896756403902</v>
      </c>
      <c r="D148" s="24">
        <v>1.59941129205957</v>
      </c>
      <c r="E148" s="24">
        <v>1.6128899286048159</v>
      </c>
      <c r="F148" s="24">
        <v>1.6273200788205711</v>
      </c>
      <c r="G148" s="24">
        <v>1.6426891630797169</v>
      </c>
      <c r="H148" s="24">
        <v>1.658984727904173</v>
      </c>
      <c r="I148" s="24">
        <v>1.676194445964885</v>
      </c>
      <c r="J148" s="24">
        <v>1.6943059976760459</v>
      </c>
      <c r="K148" s="24">
        <v>1.713307165753537</v>
      </c>
      <c r="L148" s="24">
        <v>1.7331858748641611</v>
      </c>
      <c r="M148" s="24">
        <v>1.7539300608043149</v>
      </c>
      <c r="N148" s="24">
        <v>1.775527740873587</v>
      </c>
      <c r="O148" s="24">
        <v>1.797967090662876</v>
      </c>
      <c r="P148" s="24">
        <v>1.8212363040337931</v>
      </c>
      <c r="Q148" s="24">
        <v>1.845323635784933</v>
      </c>
      <c r="R148" s="24">
        <v>1.87021750906907</v>
      </c>
      <c r="S148" s="24">
        <v>1.89590637586848</v>
      </c>
      <c r="T148" s="24">
        <v>1.9223787312183021</v>
      </c>
      <c r="U148" s="24">
        <v>1.949623242365158</v>
      </c>
      <c r="V148" s="24">
        <v>1.9776286196085391</v>
      </c>
      <c r="W148" s="24">
        <v>2.0063836020899939</v>
      </c>
      <c r="X148" s="24">
        <v>2.0358770973786098</v>
      </c>
      <c r="Y148" s="24">
        <v>2.0660980740070092</v>
      </c>
      <c r="Z148" s="24">
        <v>2.0970355187469201</v>
      </c>
      <c r="AA148" s="24">
        <v>2.128678576385977</v>
      </c>
      <c r="AB148" s="24">
        <v>2.1610164730731909</v>
      </c>
      <c r="AC148" s="24">
        <v>2.1940384461546709</v>
      </c>
      <c r="AD148" s="24">
        <v>2.227733875859697</v>
      </c>
      <c r="AE148" s="24">
        <v>2.2620922453910981</v>
      </c>
      <c r="AF148" s="24">
        <v>2.2971030455785182</v>
      </c>
      <c r="AG148" s="24">
        <v>2.332755890381685</v>
      </c>
      <c r="AH148" s="25">
        <v>2.3690405168904092</v>
      </c>
    </row>
    <row r="149" spans="1:34" x14ac:dyDescent="0.25">
      <c r="A149" s="23">
        <v>10</v>
      </c>
      <c r="B149" s="24">
        <v>1.37048268819125</v>
      </c>
      <c r="C149" s="24">
        <v>1.3785815016514369</v>
      </c>
      <c r="D149" s="24">
        <v>1.3874838910259919</v>
      </c>
      <c r="E149" s="24">
        <v>1.3971783591716169</v>
      </c>
      <c r="F149" s="24">
        <v>1.4076535043937479</v>
      </c>
      <c r="G149" s="24">
        <v>1.418897932589769</v>
      </c>
      <c r="H149" s="24">
        <v>1.430900375806097</v>
      </c>
      <c r="I149" s="24">
        <v>1.4436496922381861</v>
      </c>
      <c r="J149" s="24">
        <v>1.4571347478247261</v>
      </c>
      <c r="K149" s="24">
        <v>1.471344510806103</v>
      </c>
      <c r="L149" s="24">
        <v>1.4862680913736199</v>
      </c>
      <c r="M149" s="24">
        <v>1.501894610848177</v>
      </c>
      <c r="N149" s="24">
        <v>1.518213272053863</v>
      </c>
      <c r="O149" s="24">
        <v>1.535213436106079</v>
      </c>
      <c r="P149" s="24">
        <v>1.5528844823909369</v>
      </c>
      <c r="Q149" s="24">
        <v>1.571215851231536</v>
      </c>
      <c r="R149" s="24">
        <v>1.590197151305152</v>
      </c>
      <c r="S149" s="24">
        <v>1.609818020118561</v>
      </c>
      <c r="T149" s="24">
        <v>1.6300681382314059</v>
      </c>
      <c r="U149" s="24">
        <v>1.6509373584148099</v>
      </c>
      <c r="V149" s="24">
        <v>1.6724155764927651</v>
      </c>
      <c r="W149" s="24">
        <v>1.694492717131322</v>
      </c>
      <c r="X149" s="24">
        <v>1.7171588734240699</v>
      </c>
      <c r="Y149" s="24">
        <v>1.7404041994281341</v>
      </c>
      <c r="Z149" s="24">
        <v>1.764218867439745</v>
      </c>
      <c r="AA149" s="24">
        <v>1.7885932077710369</v>
      </c>
      <c r="AB149" s="24">
        <v>1.813517632095526</v>
      </c>
      <c r="AC149" s="24">
        <v>1.838982563283821</v>
      </c>
      <c r="AD149" s="24">
        <v>1.8649785670897041</v>
      </c>
      <c r="AE149" s="24">
        <v>1.8914963122405051</v>
      </c>
      <c r="AF149" s="24">
        <v>1.918526475090371</v>
      </c>
      <c r="AG149" s="24">
        <v>1.9460598551235311</v>
      </c>
      <c r="AH149" s="25">
        <v>1.974087374954298</v>
      </c>
    </row>
    <row r="150" spans="1:34" x14ac:dyDescent="0.25">
      <c r="A150" s="23">
        <v>11</v>
      </c>
      <c r="B150" s="24">
        <v>1.2144829608878629</v>
      </c>
      <c r="C150" s="24">
        <v>1.2204335376439439</v>
      </c>
      <c r="D150" s="24">
        <v>1.2270313735931231</v>
      </c>
      <c r="E150" s="24">
        <v>1.234266157116604</v>
      </c>
      <c r="F150" s="24">
        <v>1.2421276720443231</v>
      </c>
      <c r="G150" s="24">
        <v>1.2506057097981671</v>
      </c>
      <c r="H150" s="24">
        <v>1.2596901879490541</v>
      </c>
      <c r="I150" s="24">
        <v>1.269371150216938</v>
      </c>
      <c r="J150" s="24">
        <v>1.279638648065015</v>
      </c>
      <c r="K150" s="24">
        <v>1.2904828352581701</v>
      </c>
      <c r="L150" s="24">
        <v>1.3018940075122081</v>
      </c>
      <c r="M150" s="24">
        <v>1.3138624716725329</v>
      </c>
      <c r="N150" s="24">
        <v>1.3263786160877351</v>
      </c>
      <c r="O150" s="24">
        <v>1.3394329873977171</v>
      </c>
      <c r="P150" s="24">
        <v>1.3530161505130951</v>
      </c>
      <c r="Q150" s="24">
        <v>1.367118731281467</v>
      </c>
      <c r="R150" s="24">
        <v>1.381731523904612</v>
      </c>
      <c r="S150" s="24">
        <v>1.3968453514138059</v>
      </c>
      <c r="T150" s="24">
        <v>1.412451079893194</v>
      </c>
      <c r="U150" s="24">
        <v>1.4285397476384021</v>
      </c>
      <c r="V150" s="24">
        <v>1.445102435997923</v>
      </c>
      <c r="W150" s="24">
        <v>1.462130255162315</v>
      </c>
      <c r="X150" s="24">
        <v>1.479614483749665</v>
      </c>
      <c r="Y150" s="24">
        <v>1.497546461341599</v>
      </c>
      <c r="Z150" s="24">
        <v>1.5159175457588501</v>
      </c>
      <c r="AA150" s="24">
        <v>1.5347192528380551</v>
      </c>
      <c r="AB150" s="24">
        <v>1.553943179777231</v>
      </c>
      <c r="AC150" s="24">
        <v>1.5735809349714911</v>
      </c>
      <c r="AD150" s="24">
        <v>1.593624269699117</v>
      </c>
      <c r="AE150" s="24">
        <v>1.6140650382119419</v>
      </c>
      <c r="AF150" s="24">
        <v>1.634895102388614</v>
      </c>
      <c r="AG150" s="24">
        <v>1.6561064472378659</v>
      </c>
      <c r="AH150" s="25">
        <v>1.67769118089851</v>
      </c>
    </row>
    <row r="151" spans="1:34" x14ac:dyDescent="0.25">
      <c r="A151" s="23">
        <v>12</v>
      </c>
      <c r="B151" s="24">
        <v>1.0928982174414399</v>
      </c>
      <c r="C151" s="24">
        <v>1.097783967205916</v>
      </c>
      <c r="D151" s="24">
        <v>1.103177550363954</v>
      </c>
      <c r="E151" s="24">
        <v>1.10906984082126</v>
      </c>
      <c r="F151" s="24">
        <v>1.1154518079322731</v>
      </c>
      <c r="G151" s="24">
        <v>1.1223144286433819</v>
      </c>
      <c r="H151" s="24">
        <v>1.1296488060500081</v>
      </c>
      <c r="I151" s="24">
        <v>1.137446169396606</v>
      </c>
      <c r="J151" s="24">
        <v>1.1456977556708741</v>
      </c>
      <c r="K151" s="24">
        <v>1.154394904162199</v>
      </c>
      <c r="L151" s="24">
        <v>1.1635290961108871</v>
      </c>
      <c r="M151" s="24">
        <v>1.173091823886844</v>
      </c>
      <c r="N151" s="24">
        <v>1.1830746613631631</v>
      </c>
      <c r="O151" s="24">
        <v>1.193469340704248</v>
      </c>
      <c r="P151" s="24">
        <v>1.204267612345217</v>
      </c>
      <c r="Q151" s="24">
        <v>1.2154612876581701</v>
      </c>
      <c r="R151" s="24">
        <v>1.227042346369388</v>
      </c>
      <c r="S151" s="24">
        <v>1.2390027970346491</v>
      </c>
      <c r="T151" s="24">
        <v>1.2513346912626011</v>
      </c>
      <c r="U151" s="24">
        <v>1.2640302528733709</v>
      </c>
      <c r="V151" s="24">
        <v>1.2770817487399539</v>
      </c>
      <c r="W151" s="24">
        <v>1.290481474577408</v>
      </c>
      <c r="X151" s="24">
        <v>1.304221894528323</v>
      </c>
      <c r="Y151" s="24">
        <v>1.318295533698828</v>
      </c>
      <c r="Z151" s="24">
        <v>1.332694935434158</v>
      </c>
      <c r="AA151" s="24">
        <v>1.3474128010954509</v>
      </c>
      <c r="AB151" s="24">
        <v>1.362441913405227</v>
      </c>
      <c r="AC151" s="24">
        <v>1.377775066283099</v>
      </c>
      <c r="AD151" s="24">
        <v>1.393405196531853</v>
      </c>
      <c r="AE151" s="24">
        <v>1.409325343927823</v>
      </c>
      <c r="AF151" s="24">
        <v>1.4255285558741599</v>
      </c>
      <c r="AG151" s="24">
        <v>1.442008002904096</v>
      </c>
      <c r="AH151" s="25">
        <v>1.4587569786809469</v>
      </c>
    </row>
    <row r="152" spans="1:34" x14ac:dyDescent="0.25">
      <c r="A152" s="23">
        <v>13</v>
      </c>
      <c r="B152" s="24">
        <v>0.99380995170862008</v>
      </c>
      <c r="C152" s="24">
        <v>0.99850699197248549</v>
      </c>
      <c r="D152" s="24">
        <v>1.003589330752114</v>
      </c>
      <c r="E152" s="24">
        <v>1.0090490274777151</v>
      </c>
      <c r="F152" s="24">
        <v>1.014878237028229</v>
      </c>
      <c r="G152" s="24">
        <v>1.0210691218745449</v>
      </c>
      <c r="H152" s="24">
        <v>1.027613970636587</v>
      </c>
      <c r="I152" s="24">
        <v>1.034505198083314</v>
      </c>
      <c r="J152" s="24">
        <v>1.0417352267269231</v>
      </c>
      <c r="K152" s="24">
        <v>1.0492965813813051</v>
      </c>
      <c r="L152" s="24">
        <v>1.0571819288112669</v>
      </c>
      <c r="M152" s="24">
        <v>1.0653839469112181</v>
      </c>
      <c r="N152" s="24">
        <v>1.07389539507875</v>
      </c>
      <c r="O152" s="24">
        <v>1.082709191002772</v>
      </c>
      <c r="P152" s="24">
        <v>1.0918182706429009</v>
      </c>
      <c r="Q152" s="24">
        <v>1.1012156308957419</v>
      </c>
      <c r="R152" s="24">
        <v>1.110894437012077</v>
      </c>
      <c r="S152" s="24">
        <v>1.120847883072186</v>
      </c>
      <c r="T152" s="24">
        <v>1.131069206209218</v>
      </c>
      <c r="U152" s="24">
        <v>1.141551815767802</v>
      </c>
      <c r="V152" s="24">
        <v>1.1522891641454349</v>
      </c>
      <c r="W152" s="24">
        <v>1.1632747325816759</v>
      </c>
      <c r="X152" s="24">
        <v>1.1745021707436181</v>
      </c>
      <c r="Y152" s="24">
        <v>1.1859651892618941</v>
      </c>
      <c r="Z152" s="24">
        <v>1.19765751700624</v>
      </c>
      <c r="AA152" s="24">
        <v>1.209573040862296</v>
      </c>
      <c r="AB152" s="24">
        <v>1.2217057290770801</v>
      </c>
      <c r="AC152" s="24">
        <v>1.23404956109471</v>
      </c>
      <c r="AD152" s="24">
        <v>1.246598659242472</v>
      </c>
      <c r="AE152" s="24">
        <v>1.2593472488212041</v>
      </c>
      <c r="AF152" s="24">
        <v>1.2722895627585591</v>
      </c>
      <c r="AG152" s="24">
        <v>1.285419957112272</v>
      </c>
      <c r="AH152" s="25">
        <v>1.2987329110701611</v>
      </c>
    </row>
    <row r="153" spans="1:34" x14ac:dyDescent="0.25">
      <c r="A153" s="23">
        <v>14</v>
      </c>
      <c r="B153" s="24">
        <v>0.90784275635667933</v>
      </c>
      <c r="C153" s="24">
        <v>0.91301991238942559</v>
      </c>
      <c r="D153" s="24">
        <v>0.91847672298187422</v>
      </c>
      <c r="E153" s="24">
        <v>0.92420643308873529</v>
      </c>
      <c r="F153" s="24">
        <v>0.93020238311345127</v>
      </c>
      <c r="G153" s="24">
        <v>0.93645792105141379</v>
      </c>
      <c r="H153" s="24">
        <v>0.94296652104704826</v>
      </c>
      <c r="I153" s="24">
        <v>0.94972178339381497</v>
      </c>
      <c r="J153" s="24">
        <v>0.95671731612841382</v>
      </c>
      <c r="K153" s="24">
        <v>0.96394682958923728</v>
      </c>
      <c r="L153" s="24">
        <v>0.97140417606559493</v>
      </c>
      <c r="M153" s="24">
        <v>0.97908321897639605</v>
      </c>
      <c r="N153" s="24">
        <v>0.98697790324373658</v>
      </c>
      <c r="O153" s="24">
        <v>0.99508233208102514</v>
      </c>
      <c r="P153" s="24">
        <v>1.0033906269723829</v>
      </c>
      <c r="Q153" s="24">
        <v>1.011896970338916</v>
      </c>
      <c r="R153" s="24">
        <v>1.020595712955908</v>
      </c>
      <c r="S153" s="24">
        <v>1.029481234428141</v>
      </c>
      <c r="T153" s="24">
        <v>1.0385479574132661</v>
      </c>
      <c r="U153" s="24">
        <v>1.047790476780414</v>
      </c>
      <c r="V153" s="24">
        <v>1.0572034304515849</v>
      </c>
      <c r="W153" s="24">
        <v>1.0667814851908379</v>
      </c>
      <c r="X153" s="24">
        <v>1.0765194761897701</v>
      </c>
      <c r="Y153" s="24">
        <v>1.0864122996035119</v>
      </c>
      <c r="Z153" s="24">
        <v>1.096454869826303</v>
      </c>
      <c r="AA153" s="24">
        <v>1.1066422592682861</v>
      </c>
      <c r="AB153" s="24">
        <v>1.116969621700983</v>
      </c>
      <c r="AC153" s="24">
        <v>1.1274321220930139</v>
      </c>
      <c r="AD153" s="24">
        <v>1.1380250682961659</v>
      </c>
      <c r="AE153" s="24">
        <v>1.148743871135778</v>
      </c>
      <c r="AF153" s="24">
        <v>1.1595839490640041</v>
      </c>
      <c r="AG153" s="24">
        <v>1.17054084366308</v>
      </c>
      <c r="AH153" s="25">
        <v>1.1816102196453271</v>
      </c>
    </row>
    <row r="154" spans="1:34" x14ac:dyDescent="0.25">
      <c r="A154" s="23">
        <v>15</v>
      </c>
      <c r="B154" s="24">
        <v>0.82816432286351283</v>
      </c>
      <c r="C154" s="24">
        <v>0.83428312771312918</v>
      </c>
      <c r="D154" s="24">
        <v>0.84059283408812335</v>
      </c>
      <c r="E154" s="24">
        <v>0.84708787246770689</v>
      </c>
      <c r="F154" s="24">
        <v>0.85376276877982427</v>
      </c>
      <c r="G154" s="24">
        <v>0.86061205654436856</v>
      </c>
      <c r="H154" s="24">
        <v>0.86763039543026721</v>
      </c>
      <c r="I154" s="24">
        <v>0.87481257125548262</v>
      </c>
      <c r="J154" s="24">
        <v>0.88215337758121748</v>
      </c>
      <c r="K154" s="24">
        <v>0.88964771027036571</v>
      </c>
      <c r="L154" s="24">
        <v>0.89729060713673869</v>
      </c>
      <c r="M154" s="24">
        <v>0.90507711712374683</v>
      </c>
      <c r="N154" s="24">
        <v>0.91300237067798706</v>
      </c>
      <c r="O154" s="24">
        <v>0.92106165653737071</v>
      </c>
      <c r="P154" s="24">
        <v>0.92925028171052138</v>
      </c>
      <c r="Q154" s="24">
        <v>0.93756361414304723</v>
      </c>
      <c r="R154" s="24">
        <v>0.94599719013473371</v>
      </c>
      <c r="S154" s="24">
        <v>0.95454657481486471</v>
      </c>
      <c r="T154" s="24">
        <v>0.96320737636559306</v>
      </c>
      <c r="U154" s="24">
        <v>0.97197537518055166</v>
      </c>
      <c r="V154" s="24">
        <v>0.98084639470624224</v>
      </c>
      <c r="W154" s="24">
        <v>0.98981628723122672</v>
      </c>
      <c r="X154" s="24">
        <v>0.99888107347160315</v>
      </c>
      <c r="Y154" s="24">
        <v>1.0080368351070059</v>
      </c>
      <c r="Z154" s="24">
        <v>1.0172796720561761</v>
      </c>
      <c r="AA154" s="24">
        <v>1.026605842253757</v>
      </c>
      <c r="AB154" s="24">
        <v>1.036011684995773</v>
      </c>
      <c r="AC154" s="24">
        <v>1.045493550775344</v>
      </c>
      <c r="AD154" s="24">
        <v>1.055047932968759</v>
      </c>
      <c r="AE154" s="24">
        <v>1.0646714279258609</v>
      </c>
      <c r="AF154" s="24">
        <v>1.074360639623305</v>
      </c>
      <c r="AG154" s="24">
        <v>1.084112295167831</v>
      </c>
      <c r="AH154" s="25">
        <v>1.093923244796261</v>
      </c>
    </row>
    <row r="155" spans="1:34" x14ac:dyDescent="0.25">
      <c r="A155" s="23">
        <v>16</v>
      </c>
      <c r="B155" s="24">
        <v>0.75048544151766516</v>
      </c>
      <c r="C155" s="24">
        <v>0.75780013601064034</v>
      </c>
      <c r="D155" s="24">
        <v>0.76523386991640419</v>
      </c>
      <c r="E155" s="24">
        <v>0.77278225923867039</v>
      </c>
      <c r="F155" s="24">
        <v>0.78044101542988609</v>
      </c>
      <c r="G155" s="24">
        <v>0.78820585753444616</v>
      </c>
      <c r="H155" s="24">
        <v>0.79607263074578016</v>
      </c>
      <c r="I155" s="24">
        <v>0.80403730640635152</v>
      </c>
      <c r="J155" s="24">
        <v>0.81209586360186325</v>
      </c>
      <c r="K155" s="24">
        <v>0.82024438371971209</v>
      </c>
      <c r="L155" s="24">
        <v>0.82847909009821219</v>
      </c>
      <c r="M155" s="24">
        <v>0.83679621720527675</v>
      </c>
      <c r="N155" s="24">
        <v>0.84519208101200538</v>
      </c>
      <c r="O155" s="24">
        <v>0.85366315578081109</v>
      </c>
      <c r="P155" s="24">
        <v>0.86220593404481871</v>
      </c>
      <c r="Q155" s="24">
        <v>0.87081696927413721</v>
      </c>
      <c r="R155" s="24">
        <v>0.87949298329305481</v>
      </c>
      <c r="S155" s="24">
        <v>0.88823072675535653</v>
      </c>
      <c r="T155" s="24">
        <v>0.89702699336769676</v>
      </c>
      <c r="U155" s="24">
        <v>0.90587874904821086</v>
      </c>
      <c r="V155" s="24">
        <v>0.91478300276790325</v>
      </c>
      <c r="W155" s="24">
        <v>0.92373679233983763</v>
      </c>
      <c r="X155" s="24">
        <v>0.93273732400461362</v>
      </c>
      <c r="Y155" s="24">
        <v>0.94178186496636718</v>
      </c>
      <c r="Z155" s="24">
        <v>0.95086770066834048</v>
      </c>
      <c r="AA155" s="24">
        <v>0.95999227456967928</v>
      </c>
      <c r="AB155" s="24">
        <v>0.96915311149091066</v>
      </c>
      <c r="AC155" s="24">
        <v>0.97834774744965725</v>
      </c>
      <c r="AD155" s="24">
        <v>0.98757386134671088</v>
      </c>
      <c r="AE155" s="24">
        <v>0.99682923505641441</v>
      </c>
      <c r="AF155" s="24">
        <v>1.0061116580799241</v>
      </c>
      <c r="AG155" s="24">
        <v>1.015419043048482</v>
      </c>
      <c r="AH155" s="25">
        <v>1.0247494257234111</v>
      </c>
    </row>
    <row r="156" spans="1:34" x14ac:dyDescent="0.25">
      <c r="A156" s="23">
        <v>17</v>
      </c>
      <c r="B156" s="24">
        <v>0.67306000141831568</v>
      </c>
      <c r="C156" s="24">
        <v>0.68161753415963378</v>
      </c>
      <c r="D156" s="24">
        <v>0.69023913512288759</v>
      </c>
      <c r="E156" s="24">
        <v>0.69892160583629326</v>
      </c>
      <c r="F156" s="24">
        <v>0.70766184327680048</v>
      </c>
      <c r="G156" s="24">
        <v>0.71645675201330694</v>
      </c>
      <c r="H156" s="24">
        <v>0.72530336276374396</v>
      </c>
      <c r="I156" s="24">
        <v>0.73419883239507588</v>
      </c>
      <c r="J156" s="24">
        <v>0.74314032551750664</v>
      </c>
      <c r="K156" s="24">
        <v>0.75212510904293384</v>
      </c>
      <c r="L156" s="24">
        <v>0.76115059183417444</v>
      </c>
      <c r="M156" s="24">
        <v>0.77021419388364365</v>
      </c>
      <c r="N156" s="24">
        <v>0.77931341668694443</v>
      </c>
      <c r="O156" s="24">
        <v>0.78844592003099223</v>
      </c>
      <c r="P156" s="24">
        <v>0.79760938197341413</v>
      </c>
      <c r="Q156" s="24">
        <v>0.80680154150882211</v>
      </c>
      <c r="R156" s="24">
        <v>0.81602030598600395</v>
      </c>
      <c r="S156" s="24">
        <v>0.82526361158324579</v>
      </c>
      <c r="T156" s="24">
        <v>0.83452943753170283</v>
      </c>
      <c r="U156" s="24">
        <v>0.84381593527401233</v>
      </c>
      <c r="V156" s="24">
        <v>0.85312129930568192</v>
      </c>
      <c r="W156" s="24">
        <v>0.86244375296427822</v>
      </c>
      <c r="X156" s="24">
        <v>0.87178168801490263</v>
      </c>
      <c r="Y156" s="24">
        <v>0.88113355718619435</v>
      </c>
      <c r="Z156" s="24">
        <v>0.89049783144589634</v>
      </c>
      <c r="AA156" s="24">
        <v>0.89987313977765682</v>
      </c>
      <c r="AB156" s="24">
        <v>0.90925819252650353</v>
      </c>
      <c r="AC156" s="24">
        <v>0.91865171123456035</v>
      </c>
      <c r="AD156" s="24">
        <v>0.92805256032712136</v>
      </c>
      <c r="AE156" s="24">
        <v>0.9374597072030314</v>
      </c>
      <c r="AF156" s="24">
        <v>0.94687212688794931</v>
      </c>
      <c r="AG156" s="24">
        <v>0.95628891753761835</v>
      </c>
      <c r="AH156" s="25">
        <v>0.96570930043786507</v>
      </c>
    </row>
    <row r="157" spans="1:34" x14ac:dyDescent="0.25">
      <c r="A157" s="23">
        <v>18</v>
      </c>
      <c r="B157" s="24">
        <v>0.59668499047527757</v>
      </c>
      <c r="C157" s="24">
        <v>0.60632501784841786</v>
      </c>
      <c r="D157" s="24">
        <v>0.61599103317438031</v>
      </c>
      <c r="E157" s="24">
        <v>0.62568102350588206</v>
      </c>
      <c r="F157" s="24">
        <v>0.63539307134437262</v>
      </c>
      <c r="G157" s="24">
        <v>0.64512526678325066</v>
      </c>
      <c r="H157" s="24">
        <v>0.6548758260649491</v>
      </c>
      <c r="I157" s="24">
        <v>0.66464309158093571</v>
      </c>
      <c r="J157" s="24">
        <v>0.67442541346591867</v>
      </c>
      <c r="K157" s="24">
        <v>0.68422124415629859</v>
      </c>
      <c r="L157" s="24">
        <v>0.69402917803939312</v>
      </c>
      <c r="M157" s="24">
        <v>0.7038478206321197</v>
      </c>
      <c r="N157" s="24">
        <v>0.71367585895458174</v>
      </c>
      <c r="O157" s="24">
        <v>0.72351213831819494</v>
      </c>
      <c r="P157" s="24">
        <v>0.73335552230508727</v>
      </c>
      <c r="Q157" s="24">
        <v>0.74320493543437194</v>
      </c>
      <c r="R157" s="24">
        <v>0.75305947057934008</v>
      </c>
      <c r="S157" s="24">
        <v>0.76291824944278208</v>
      </c>
      <c r="T157" s="24">
        <v>0.77278043678035613</v>
      </c>
      <c r="U157" s="24">
        <v>0.78264536955920183</v>
      </c>
      <c r="V157" s="24">
        <v>0.79251242779932729</v>
      </c>
      <c r="W157" s="24">
        <v>0.80238102036280057</v>
      </c>
      <c r="X157" s="24">
        <v>0.81225072453922531</v>
      </c>
      <c r="Y157" s="24">
        <v>0.82212117858174216</v>
      </c>
      <c r="Z157" s="24">
        <v>0.83199203898259722</v>
      </c>
      <c r="AA157" s="24">
        <v>0.84186312024993903</v>
      </c>
      <c r="AB157" s="24">
        <v>0.8517343182532956</v>
      </c>
      <c r="AC157" s="24">
        <v>0.86160554005929169</v>
      </c>
      <c r="AD157" s="24">
        <v>0.87147683561772349</v>
      </c>
      <c r="AE157" s="24">
        <v>0.88134835785193977</v>
      </c>
      <c r="AF157" s="24">
        <v>0.8912202673121038</v>
      </c>
      <c r="AG157" s="24">
        <v>0.90109284767846132</v>
      </c>
      <c r="AH157" s="25">
        <v>0.91096650576134064</v>
      </c>
    </row>
    <row r="158" spans="1:34" x14ac:dyDescent="0.25">
      <c r="A158" s="23">
        <v>19</v>
      </c>
      <c r="B158" s="24">
        <v>0.52470049540900876</v>
      </c>
      <c r="C158" s="24">
        <v>0.53505538157595323</v>
      </c>
      <c r="D158" s="24">
        <v>0.54541506634833659</v>
      </c>
      <c r="E158" s="24">
        <v>0.55577872230337932</v>
      </c>
      <c r="F158" s="24">
        <v>0.56614561746703584</v>
      </c>
      <c r="G158" s="24">
        <v>0.57651502745721017</v>
      </c>
      <c r="H158" s="24">
        <v>0.58688635404083711</v>
      </c>
      <c r="I158" s="24">
        <v>0.59725912513388391</v>
      </c>
      <c r="J158" s="24">
        <v>0.60763287639555719</v>
      </c>
      <c r="K158" s="24">
        <v>0.61800724578675892</v>
      </c>
      <c r="L158" s="24">
        <v>0.62838201321931031</v>
      </c>
      <c r="M158" s="24">
        <v>0.63875696973463236</v>
      </c>
      <c r="N158" s="24">
        <v>0.64913198787733162</v>
      </c>
      <c r="O158" s="24">
        <v>0.65950709848332467</v>
      </c>
      <c r="P158" s="24">
        <v>0.66988235065924062</v>
      </c>
      <c r="Q158" s="24">
        <v>0.68025785444869324</v>
      </c>
      <c r="R158" s="24">
        <v>0.69063388824947747</v>
      </c>
      <c r="S158" s="24">
        <v>0.70101075928888623</v>
      </c>
      <c r="T158" s="24">
        <v>0.71138881784708097</v>
      </c>
      <c r="U158" s="24">
        <v>0.72176858641570163</v>
      </c>
      <c r="V158" s="24">
        <v>0.73215063053925677</v>
      </c>
      <c r="W158" s="24">
        <v>0.74253554460431492</v>
      </c>
      <c r="X158" s="24">
        <v>0.7529240914249814</v>
      </c>
      <c r="Y158" s="24">
        <v>0.76331709477889953</v>
      </c>
      <c r="Z158" s="24">
        <v>0.7737153966828173</v>
      </c>
      <c r="AA158" s="24">
        <v>0.78411999716938763</v>
      </c>
      <c r="AB158" s="24">
        <v>0.79453197763264194</v>
      </c>
      <c r="AC158" s="24">
        <v>0.80495243066370914</v>
      </c>
      <c r="AD158" s="24">
        <v>0.8153825917368861</v>
      </c>
      <c r="AE158" s="24">
        <v>0.82582379930002159</v>
      </c>
      <c r="AF158" s="24">
        <v>0.8362773994277779</v>
      </c>
      <c r="AG158" s="24">
        <v>0.84674486132490157</v>
      </c>
      <c r="AH158" s="25">
        <v>0.85722777732622257</v>
      </c>
    </row>
    <row r="159" spans="1:34" x14ac:dyDescent="0.25">
      <c r="A159" s="26">
        <v>20</v>
      </c>
      <c r="B159" s="27">
        <v>0.46298970175056858</v>
      </c>
      <c r="C159" s="27">
        <v>0.47348451865179092</v>
      </c>
      <c r="D159" s="27">
        <v>0.483979835732812</v>
      </c>
      <c r="E159" s="27">
        <v>0.49447601109535261</v>
      </c>
      <c r="F159" s="27">
        <v>0.50497349828986748</v>
      </c>
      <c r="G159" s="27">
        <v>0.5154727584587605</v>
      </c>
      <c r="H159" s="27">
        <v>0.52597437889346876</v>
      </c>
      <c r="I159" s="27">
        <v>0.53647907303446352</v>
      </c>
      <c r="J159" s="27">
        <v>0.54698756206545651</v>
      </c>
      <c r="K159" s="27">
        <v>0.55750066947185151</v>
      </c>
      <c r="L159" s="27">
        <v>0.56801936068996972</v>
      </c>
      <c r="M159" s="27">
        <v>0.5785446122857314</v>
      </c>
      <c r="N159" s="27">
        <v>0.58907748232824342</v>
      </c>
      <c r="O159" s="27">
        <v>0.59961918717792617</v>
      </c>
      <c r="P159" s="27">
        <v>0.61017096146591232</v>
      </c>
      <c r="Q159" s="27">
        <v>0.62073410076031854</v>
      </c>
      <c r="R159" s="27">
        <v>0.63131006898344244</v>
      </c>
      <c r="S159" s="27">
        <v>0.64190035888707841</v>
      </c>
      <c r="T159" s="27">
        <v>0.65250650627588946</v>
      </c>
      <c r="U159" s="27">
        <v>0.66313021916601655</v>
      </c>
      <c r="V159" s="27">
        <v>0.67377324862646937</v>
      </c>
      <c r="W159" s="27">
        <v>0.6844373745683171</v>
      </c>
      <c r="X159" s="27">
        <v>0.69512454533016854</v>
      </c>
      <c r="Y159" s="27">
        <v>0.70583677021417024</v>
      </c>
      <c r="Z159" s="27">
        <v>0.71657607676157431</v>
      </c>
      <c r="AA159" s="27">
        <v>0.72734465052953412</v>
      </c>
      <c r="AB159" s="27">
        <v>0.73814475843658067</v>
      </c>
      <c r="AC159" s="27">
        <v>0.74897867859834244</v>
      </c>
      <c r="AD159" s="27">
        <v>0.75984883201361819</v>
      </c>
      <c r="AE159" s="27">
        <v>0.77075774265476049</v>
      </c>
      <c r="AF159" s="27">
        <v>0.78170794212093564</v>
      </c>
      <c r="AG159" s="27">
        <v>0.79270208514139262</v>
      </c>
      <c r="AH159" s="28">
        <v>0.80374294957546366</v>
      </c>
    </row>
    <row r="162" spans="1:34" ht="28.9" customHeight="1" x14ac:dyDescent="0.5">
      <c r="A162" s="1" t="s">
        <v>19</v>
      </c>
      <c r="B162" s="1"/>
    </row>
    <row r="163" spans="1:34" x14ac:dyDescent="0.25">
      <c r="A163" s="17" t="s">
        <v>12</v>
      </c>
      <c r="B163" s="18" t="s">
        <v>13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14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4.0170625071765356</v>
      </c>
      <c r="C165" s="24">
        <v>4.0865760197353378</v>
      </c>
      <c r="D165" s="24">
        <v>4.1593575387526824</v>
      </c>
      <c r="E165" s="24">
        <v>4.2353708029008192</v>
      </c>
      <c r="F165" s="24">
        <v>4.3145796599021384</v>
      </c>
      <c r="G165" s="24">
        <v>4.3969481707763576</v>
      </c>
      <c r="H165" s="24">
        <v>4.4824406735225972</v>
      </c>
      <c r="I165" s="24">
        <v>4.5710215856304792</v>
      </c>
      <c r="J165" s="24">
        <v>4.6626556544142961</v>
      </c>
      <c r="K165" s="24">
        <v>4.7573077435780844</v>
      </c>
      <c r="L165" s="24">
        <v>4.8549429263929218</v>
      </c>
      <c r="M165" s="24">
        <v>4.9555265482562332</v>
      </c>
      <c r="N165" s="24">
        <v>5.0590240340252954</v>
      </c>
      <c r="O165" s="24">
        <v>5.165401139970518</v>
      </c>
      <c r="P165" s="24">
        <v>5.2746237392796234</v>
      </c>
      <c r="Q165" s="24">
        <v>5.3866579144344202</v>
      </c>
      <c r="R165" s="24">
        <v>5.5014700196879556</v>
      </c>
      <c r="S165" s="24">
        <v>5.6190264887560977</v>
      </c>
      <c r="T165" s="24">
        <v>5.7392940869122624</v>
      </c>
      <c r="U165" s="24">
        <v>5.8622396963934236</v>
      </c>
      <c r="V165" s="24">
        <v>5.9878304086395664</v>
      </c>
      <c r="W165" s="24">
        <v>6.1160335867435434</v>
      </c>
      <c r="X165" s="24">
        <v>6.2468166733332131</v>
      </c>
      <c r="Y165" s="24">
        <v>6.3801474430271989</v>
      </c>
      <c r="Z165" s="24">
        <v>6.5159937875277034</v>
      </c>
      <c r="AA165" s="24">
        <v>6.6543238067377306</v>
      </c>
      <c r="AB165" s="24">
        <v>6.7951058709111214</v>
      </c>
      <c r="AC165" s="24">
        <v>6.9383084308443372</v>
      </c>
      <c r="AD165" s="24">
        <v>7.0839002752452824</v>
      </c>
      <c r="AE165" s="24">
        <v>7.2318503115393904</v>
      </c>
      <c r="AF165" s="24">
        <v>7.3821276414131436</v>
      </c>
      <c r="AG165" s="24">
        <v>7.5347016187936608</v>
      </c>
      <c r="AH165" s="25">
        <v>7.6895416921852382</v>
      </c>
    </row>
    <row r="166" spans="1:34" x14ac:dyDescent="0.25">
      <c r="A166" s="23">
        <v>5</v>
      </c>
      <c r="B166" s="24">
        <v>3.2618707143250441</v>
      </c>
      <c r="C166" s="24">
        <v>3.3150916313091501</v>
      </c>
      <c r="D166" s="24">
        <v>3.3711784205790409</v>
      </c>
      <c r="E166" s="24">
        <v>3.430097136284513</v>
      </c>
      <c r="F166" s="24">
        <v>3.4918139416254932</v>
      </c>
      <c r="G166" s="24">
        <v>3.556295213099244</v>
      </c>
      <c r="H166" s="24">
        <v>3.6235076041824259</v>
      </c>
      <c r="I166" s="24">
        <v>3.6934178478422091</v>
      </c>
      <c r="J166" s="24">
        <v>3.765993006870425</v>
      </c>
      <c r="K166" s="24">
        <v>3.8412002604486548</v>
      </c>
      <c r="L166" s="24">
        <v>3.9190069973255222</v>
      </c>
      <c r="M166" s="24">
        <v>3.9993808783759892</v>
      </c>
      <c r="N166" s="24">
        <v>4.0822896439348728</v>
      </c>
      <c r="O166" s="24">
        <v>4.1677013657501316</v>
      </c>
      <c r="P166" s="24">
        <v>4.2555842324870294</v>
      </c>
      <c r="Q166" s="24">
        <v>4.3459066421049179</v>
      </c>
      <c r="R166" s="24">
        <v>4.438637264334389</v>
      </c>
      <c r="S166" s="24">
        <v>4.5337448483688494</v>
      </c>
      <c r="T166" s="24">
        <v>4.6311984749592563</v>
      </c>
      <c r="U166" s="24">
        <v>4.7309673418201337</v>
      </c>
      <c r="V166" s="24">
        <v>4.8330208558690044</v>
      </c>
      <c r="W166" s="24">
        <v>4.9373286956762659</v>
      </c>
      <c r="X166" s="24">
        <v>5.0438606193473161</v>
      </c>
      <c r="Y166" s="24">
        <v>5.1525867169783242</v>
      </c>
      <c r="Z166" s="24">
        <v>5.2634771957490347</v>
      </c>
      <c r="AA166" s="24">
        <v>5.3765024710399949</v>
      </c>
      <c r="AB166" s="24">
        <v>5.4916332285825877</v>
      </c>
      <c r="AC166" s="24">
        <v>5.6088402346508213</v>
      </c>
      <c r="AD166" s="24">
        <v>5.7280945934301357</v>
      </c>
      <c r="AE166" s="24">
        <v>5.8493675278235129</v>
      </c>
      <c r="AF166" s="24">
        <v>5.972630454994972</v>
      </c>
      <c r="AG166" s="24">
        <v>6.097855044349183</v>
      </c>
      <c r="AH166" s="25">
        <v>6.2250130598679796</v>
      </c>
    </row>
    <row r="167" spans="1:34" x14ac:dyDescent="0.25">
      <c r="A167" s="23">
        <v>6</v>
      </c>
      <c r="B167" s="24">
        <v>2.6660100172140702</v>
      </c>
      <c r="C167" s="24">
        <v>2.7058499316318958</v>
      </c>
      <c r="D167" s="24">
        <v>2.748179976227962</v>
      </c>
      <c r="E167" s="24">
        <v>2.7929685206296089</v>
      </c>
      <c r="F167" s="24">
        <v>2.8401840435143049</v>
      </c>
      <c r="G167" s="24">
        <v>2.8897952368568558</v>
      </c>
      <c r="H167" s="24">
        <v>2.9417710696114661</v>
      </c>
      <c r="I167" s="24">
        <v>2.996080590222844</v>
      </c>
      <c r="J167" s="24">
        <v>3.0526931769603691</v>
      </c>
      <c r="K167" s="24">
        <v>3.1115783244831632</v>
      </c>
      <c r="L167" s="24">
        <v>3.1727057370173899</v>
      </c>
      <c r="M167" s="24">
        <v>3.2360453909155589</v>
      </c>
      <c r="N167" s="24">
        <v>3.30156734199003</v>
      </c>
      <c r="O167" s="24">
        <v>3.3692419774663032</v>
      </c>
      <c r="P167" s="24">
        <v>3.439039801487183</v>
      </c>
      <c r="Q167" s="24">
        <v>3.5109315274895629</v>
      </c>
      <c r="R167" s="24">
        <v>3.58488814068158</v>
      </c>
      <c r="S167" s="24">
        <v>3.6608807057341868</v>
      </c>
      <c r="T167" s="24">
        <v>3.738880618875883</v>
      </c>
      <c r="U167" s="24">
        <v>3.8188593932987311</v>
      </c>
      <c r="V167" s="24">
        <v>3.9007887513977968</v>
      </c>
      <c r="W167" s="24">
        <v>3.984640687221022</v>
      </c>
      <c r="X167" s="24">
        <v>4.0703872743513489</v>
      </c>
      <c r="Y167" s="24">
        <v>4.1580009183624904</v>
      </c>
      <c r="Z167" s="24">
        <v>4.2474541419117298</v>
      </c>
      <c r="AA167" s="24">
        <v>4.3387196758571589</v>
      </c>
      <c r="AB167" s="24">
        <v>4.431770521407703</v>
      </c>
      <c r="AC167" s="24">
        <v>4.5265797603149132</v>
      </c>
      <c r="AD167" s="24">
        <v>4.6231208122417762</v>
      </c>
      <c r="AE167" s="24">
        <v>4.7213672155688098</v>
      </c>
      <c r="AF167" s="24">
        <v>4.8212927029375834</v>
      </c>
      <c r="AG167" s="24">
        <v>4.9228712592303019</v>
      </c>
      <c r="AH167" s="25">
        <v>5.0260769639063474</v>
      </c>
    </row>
    <row r="168" spans="1:34" x14ac:dyDescent="0.25">
      <c r="A168" s="23">
        <v>7</v>
      </c>
      <c r="B168" s="24">
        <v>2.202303316836431</v>
      </c>
      <c r="C168" s="24">
        <v>2.2314147064195158</v>
      </c>
      <c r="D168" s="24">
        <v>2.2626668761385091</v>
      </c>
      <c r="E168" s="24">
        <v>2.296030511098293</v>
      </c>
      <c r="F168" s="24">
        <v>2.3314764054538819</v>
      </c>
      <c r="G168" s="24">
        <v>2.3689755666576229</v>
      </c>
      <c r="H168" s="24">
        <v>2.4084992791412621</v>
      </c>
      <c r="I168" s="24">
        <v>2.450018906827053</v>
      </c>
      <c r="J168" s="24">
        <v>2.4935061434619161</v>
      </c>
      <c r="K168" s="24">
        <v>2.538932799182517</v>
      </c>
      <c r="L168" s="24">
        <v>2.5862708936925629</v>
      </c>
      <c r="M168" s="24">
        <v>2.6354927188221069</v>
      </c>
      <c r="N168" s="24">
        <v>2.686570645861047</v>
      </c>
      <c r="O168" s="24">
        <v>2.7394773775124288</v>
      </c>
      <c r="P168" s="24">
        <v>2.7941857333966</v>
      </c>
      <c r="Q168" s="24">
        <v>2.8506687424279979</v>
      </c>
      <c r="R168" s="24">
        <v>2.9088997052923009</v>
      </c>
      <c r="S168" s="24">
        <v>2.968852002138004</v>
      </c>
      <c r="T168" s="24">
        <v>3.030499344671151</v>
      </c>
      <c r="U168" s="24">
        <v>3.0938155615613439</v>
      </c>
      <c r="V168" s="24">
        <v>3.1587746906811969</v>
      </c>
      <c r="W168" s="24">
        <v>3.2253510415561899</v>
      </c>
      <c r="X168" s="24">
        <v>3.2935190032468111</v>
      </c>
      <c r="Y168" s="24">
        <v>3.3632532968043138</v>
      </c>
      <c r="Z168" s="24">
        <v>3.4345287603635271</v>
      </c>
      <c r="AA168" s="24">
        <v>3.5073204402600799</v>
      </c>
      <c r="AB168" s="24">
        <v>3.5816036531804452</v>
      </c>
      <c r="AC168" s="24">
        <v>3.6573537963537142</v>
      </c>
      <c r="AD168" s="24">
        <v>3.7345466049204181</v>
      </c>
      <c r="AE168" s="24">
        <v>3.81315793273862</v>
      </c>
      <c r="AF168" s="24">
        <v>3.8931638279274292</v>
      </c>
      <c r="AG168" s="24">
        <v>3.9745405908465949</v>
      </c>
      <c r="AH168" s="25">
        <v>4.057264616433037</v>
      </c>
    </row>
    <row r="169" spans="1:34" x14ac:dyDescent="0.25">
      <c r="A169" s="23">
        <v>8</v>
      </c>
      <c r="B169" s="24">
        <v>1.8461166129955799</v>
      </c>
      <c r="C169" s="24">
        <v>1.8668928401985809</v>
      </c>
      <c r="D169" s="24">
        <v>1.889486889560372</v>
      </c>
      <c r="E169" s="24">
        <v>1.91387176166338</v>
      </c>
      <c r="F169" s="24">
        <v>1.9400205661401591</v>
      </c>
      <c r="G169" s="24">
        <v>1.9679066259206019</v>
      </c>
      <c r="H169" s="24">
        <v>1.997503540913997</v>
      </c>
      <c r="I169" s="24">
        <v>2.0287849905201392</v>
      </c>
      <c r="J169" s="24">
        <v>2.0617249839634919</v>
      </c>
      <c r="K169" s="24">
        <v>2.0962976468582641</v>
      </c>
      <c r="L169" s="24">
        <v>2.1324773143857079</v>
      </c>
      <c r="M169" s="24">
        <v>2.1702385938534152</v>
      </c>
      <c r="N169" s="24">
        <v>2.2095561720288299</v>
      </c>
      <c r="O169" s="24">
        <v>2.2504050670925402</v>
      </c>
      <c r="P169" s="24">
        <v>2.2927604141424349</v>
      </c>
      <c r="Q169" s="24">
        <v>2.3365975575704971</v>
      </c>
      <c r="R169" s="24">
        <v>2.3818921135399438</v>
      </c>
      <c r="S169" s="24">
        <v>2.4286197776768139</v>
      </c>
      <c r="T169" s="24">
        <v>2.4767565771646951</v>
      </c>
      <c r="U169" s="24">
        <v>2.5262786561507329</v>
      </c>
      <c r="V169" s="24">
        <v>2.5771623679850828</v>
      </c>
      <c r="W169" s="24">
        <v>2.62938433767077</v>
      </c>
      <c r="X169" s="24">
        <v>2.682921269745822</v>
      </c>
      <c r="Y169" s="24">
        <v>2.7377502007390349</v>
      </c>
      <c r="Z169" s="24">
        <v>2.793848284262785</v>
      </c>
      <c r="AA169" s="24">
        <v>2.8511928821302441</v>
      </c>
      <c r="AB169" s="24">
        <v>2.909761626505424</v>
      </c>
      <c r="AC169" s="24">
        <v>2.96953223009496</v>
      </c>
      <c r="AD169" s="24">
        <v>3.0304827435169241</v>
      </c>
      <c r="AE169" s="24">
        <v>3.0925913361069242</v>
      </c>
      <c r="AF169" s="24">
        <v>3.155836371461612</v>
      </c>
      <c r="AG169" s="24">
        <v>3.22019646541828</v>
      </c>
      <c r="AH169" s="25">
        <v>3.28565032839139</v>
      </c>
    </row>
    <row r="170" spans="1:34" x14ac:dyDescent="0.25">
      <c r="A170" s="23">
        <v>9</v>
      </c>
      <c r="B170" s="24">
        <v>1.57535900430561</v>
      </c>
      <c r="C170" s="24">
        <v>1.589934316306306</v>
      </c>
      <c r="D170" s="24">
        <v>1.606030884553888</v>
      </c>
      <c r="E170" s="24">
        <v>1.623624025108326</v>
      </c>
      <c r="F170" s="24">
        <v>1.6426891630797169</v>
      </c>
      <c r="G170" s="24">
        <v>1.6632019368754949</v>
      </c>
      <c r="H170" s="24">
        <v>1.6851382618824911</v>
      </c>
      <c r="I170" s="24">
        <v>1.708474132978044</v>
      </c>
      <c r="J170" s="24">
        <v>1.7331858748641611</v>
      </c>
      <c r="K170" s="24">
        <v>1.759249928632592</v>
      </c>
      <c r="L170" s="24">
        <v>1.7866429449421319</v>
      </c>
      <c r="M170" s="24">
        <v>1.815341846577917</v>
      </c>
      <c r="N170" s="24">
        <v>1.845323635784933</v>
      </c>
      <c r="O170" s="24">
        <v>1.8765656462213089</v>
      </c>
      <c r="P170" s="24">
        <v>1.90904532846248</v>
      </c>
      <c r="Q170" s="24">
        <v>1.942740342377969</v>
      </c>
      <c r="R170" s="24">
        <v>1.9776286196085391</v>
      </c>
      <c r="S170" s="24">
        <v>2.0136881712577699</v>
      </c>
      <c r="T170" s="24">
        <v>2.050897339986792</v>
      </c>
      <c r="U170" s="24">
        <v>2.0892345854202961</v>
      </c>
      <c r="V170" s="24">
        <v>2.128678576385977</v>
      </c>
      <c r="W170" s="24">
        <v>2.1692082533644039</v>
      </c>
      <c r="X170" s="24">
        <v>2.210802636371147</v>
      </c>
      <c r="Y170" s="24">
        <v>2.2534410774125471</v>
      </c>
      <c r="Z170" s="24">
        <v>2.2971030455785182</v>
      </c>
      <c r="AA170" s="24">
        <v>2.3417682181597792</v>
      </c>
      <c r="AB170" s="24">
        <v>2.3874165427978848</v>
      </c>
      <c r="AC170" s="24">
        <v>2.4340280476770122</v>
      </c>
      <c r="AD170" s="24">
        <v>2.4815830988927772</v>
      </c>
      <c r="AE170" s="24">
        <v>2.5300621812583288</v>
      </c>
      <c r="AF170" s="24">
        <v>2.5794459738478621</v>
      </c>
      <c r="AG170" s="24">
        <v>2.6297154079762119</v>
      </c>
      <c r="AH170" s="25">
        <v>2.6808515095353851</v>
      </c>
    </row>
    <row r="171" spans="1:34" x14ac:dyDescent="0.25">
      <c r="A171" s="23">
        <v>10</v>
      </c>
      <c r="B171" s="24">
        <v>1.37048268819125</v>
      </c>
      <c r="C171" s="24">
        <v>1.380732216890544</v>
      </c>
      <c r="D171" s="24">
        <v>1.392232827990032</v>
      </c>
      <c r="E171" s="24">
        <v>1.404962153027226</v>
      </c>
      <c r="F171" s="24">
        <v>1.418897932589769</v>
      </c>
      <c r="G171" s="24">
        <v>1.434018120562635</v>
      </c>
      <c r="H171" s="24">
        <v>1.4503009478102</v>
      </c>
      <c r="I171" s="24">
        <v>1.4677247246873451</v>
      </c>
      <c r="J171" s="24">
        <v>1.4862680913736199</v>
      </c>
      <c r="K171" s="24">
        <v>1.5059098044383179</v>
      </c>
      <c r="L171" s="24">
        <v>1.5266288300177759</v>
      </c>
      <c r="M171" s="24">
        <v>1.548404406374672</v>
      </c>
      <c r="N171" s="24">
        <v>1.571215851231536</v>
      </c>
      <c r="O171" s="24">
        <v>1.5950428137240411</v>
      </c>
      <c r="P171" s="24">
        <v>1.6198650599051629</v>
      </c>
      <c r="Q171" s="24">
        <v>1.6456625651219701</v>
      </c>
      <c r="R171" s="24">
        <v>1.6724155764927651</v>
      </c>
      <c r="S171" s="24">
        <v>1.7001044205986711</v>
      </c>
      <c r="T171" s="24">
        <v>1.7287097555783619</v>
      </c>
      <c r="U171" s="24">
        <v>1.7582123565340699</v>
      </c>
      <c r="V171" s="24">
        <v>1.7885932077710369</v>
      </c>
      <c r="W171" s="24">
        <v>1.8198335652473721</v>
      </c>
      <c r="X171" s="24">
        <v>1.8519147644561891</v>
      </c>
      <c r="Y171" s="24">
        <v>1.8848184728813699</v>
      </c>
      <c r="Z171" s="24">
        <v>1.918526475090371</v>
      </c>
      <c r="AA171" s="24">
        <v>1.953020763851455</v>
      </c>
      <c r="AB171" s="24">
        <v>1.9882836022837189</v>
      </c>
      <c r="AC171" s="24">
        <v>2.0242973340488848</v>
      </c>
      <c r="AD171" s="24">
        <v>2.061044640720112</v>
      </c>
      <c r="AE171" s="24">
        <v>2.0985083225880889</v>
      </c>
      <c r="AF171" s="24">
        <v>2.1366713742045569</v>
      </c>
      <c r="AG171" s="24">
        <v>2.1755170423618901</v>
      </c>
      <c r="AH171" s="25">
        <v>2.215028668429639</v>
      </c>
    </row>
    <row r="172" spans="1:34" x14ac:dyDescent="0.25">
      <c r="A172" s="23">
        <v>11</v>
      </c>
      <c r="B172" s="24">
        <v>1.2144829608878629</v>
      </c>
      <c r="C172" s="24">
        <v>1.2220227229097751</v>
      </c>
      <c r="D172" s="24">
        <v>1.230569785550405</v>
      </c>
      <c r="E172" s="24">
        <v>1.240104095824808</v>
      </c>
      <c r="F172" s="24">
        <v>1.2506057097981671</v>
      </c>
      <c r="G172" s="24">
        <v>1.2620548968329981</v>
      </c>
      <c r="H172" s="24">
        <v>1.2744322032712221</v>
      </c>
      <c r="I172" s="24">
        <v>1.287718254945261</v>
      </c>
      <c r="J172" s="24">
        <v>1.3018940075122081</v>
      </c>
      <c r="K172" s="24">
        <v>1.316940533018901</v>
      </c>
      <c r="L172" s="24">
        <v>1.332839113079219</v>
      </c>
      <c r="M172" s="24">
        <v>1.349571301433383</v>
      </c>
      <c r="N172" s="24">
        <v>1.367118731281467</v>
      </c>
      <c r="O172" s="24">
        <v>1.3854633672366841</v>
      </c>
      <c r="P172" s="24">
        <v>1.4045872908295529</v>
      </c>
      <c r="Q172" s="24">
        <v>1.424472792884683</v>
      </c>
      <c r="R172" s="24">
        <v>1.445102435997923</v>
      </c>
      <c r="S172" s="24">
        <v>1.4664588622279411</v>
      </c>
      <c r="T172" s="24">
        <v>1.488525045190952</v>
      </c>
      <c r="U172" s="24">
        <v>1.5112840754667289</v>
      </c>
      <c r="V172" s="24">
        <v>1.5347192528380551</v>
      </c>
      <c r="W172" s="24">
        <v>1.558814148740586</v>
      </c>
      <c r="X172" s="24">
        <v>1.583552414144977</v>
      </c>
      <c r="Y172" s="24">
        <v>1.608918032012653</v>
      </c>
      <c r="Z172" s="24">
        <v>1.634895102388614</v>
      </c>
      <c r="AA172" s="24">
        <v>1.661467933518666</v>
      </c>
      <c r="AB172" s="24">
        <v>1.6886211039994461</v>
      </c>
      <c r="AC172" s="24">
        <v>1.71633927297022</v>
      </c>
      <c r="AD172" s="24">
        <v>1.74460743748169</v>
      </c>
      <c r="AE172" s="24">
        <v>1.7734107133020891</v>
      </c>
      <c r="AF172" s="24">
        <v>1.8027344104606979</v>
      </c>
      <c r="AG172" s="24">
        <v>1.832564091227437</v>
      </c>
      <c r="AH172" s="25">
        <v>1.8628854124494001</v>
      </c>
    </row>
    <row r="173" spans="1:34" x14ac:dyDescent="0.25">
      <c r="A173" s="23">
        <v>12</v>
      </c>
      <c r="B173" s="24">
        <v>1.0928982174414399</v>
      </c>
      <c r="C173" s="24">
        <v>1.099085114133117</v>
      </c>
      <c r="D173" s="24">
        <v>1.1060619217272469</v>
      </c>
      <c r="E173" s="24">
        <v>1.113810902716426</v>
      </c>
      <c r="F173" s="24">
        <v>1.1223144286433819</v>
      </c>
      <c r="G173" s="24">
        <v>1.1315550843481761</v>
      </c>
      <c r="H173" s="24">
        <v>1.1415157316502691</v>
      </c>
      <c r="I173" s="24">
        <v>1.1521793118596271</v>
      </c>
      <c r="J173" s="24">
        <v>1.1635290961108871</v>
      </c>
      <c r="K173" s="24">
        <v>1.1755484719284259</v>
      </c>
      <c r="L173" s="24">
        <v>1.1882210364036681</v>
      </c>
      <c r="M173" s="24">
        <v>1.2015306587543779</v>
      </c>
      <c r="N173" s="24">
        <v>1.2154612876581701</v>
      </c>
      <c r="O173" s="24">
        <v>1.229997203205802</v>
      </c>
      <c r="P173" s="24">
        <v>1.2451228024053349</v>
      </c>
      <c r="Q173" s="24">
        <v>1.260822691558922</v>
      </c>
      <c r="R173" s="24">
        <v>1.2770817487399539</v>
      </c>
      <c r="S173" s="24">
        <v>1.2938849314846399</v>
      </c>
      <c r="T173" s="24">
        <v>1.311217528886738</v>
      </c>
      <c r="U173" s="24">
        <v>1.3290649470035669</v>
      </c>
      <c r="V173" s="24">
        <v>1.3474128010954509</v>
      </c>
      <c r="W173" s="24">
        <v>1.366246978075589</v>
      </c>
      <c r="X173" s="24">
        <v>1.385553444392178</v>
      </c>
      <c r="Y173" s="24">
        <v>1.405318498484188</v>
      </c>
      <c r="Z173" s="24">
        <v>1.4255285558741599</v>
      </c>
      <c r="AA173" s="24">
        <v>1.4461702402854419</v>
      </c>
      <c r="AB173" s="24">
        <v>1.4672304457922161</v>
      </c>
      <c r="AC173" s="24">
        <v>1.48869614701129</v>
      </c>
      <c r="AD173" s="24">
        <v>1.5105546564709069</v>
      </c>
      <c r="AE173" s="24">
        <v>1.5327934054168451</v>
      </c>
      <c r="AF173" s="24">
        <v>1.555400019355927</v>
      </c>
      <c r="AG173" s="24">
        <v>1.5783623760356149</v>
      </c>
      <c r="AH173" s="25">
        <v>1.601668447780545</v>
      </c>
    </row>
    <row r="174" spans="1:34" x14ac:dyDescent="0.25">
      <c r="A174" s="23">
        <v>13</v>
      </c>
      <c r="B174" s="24">
        <v>0.99380995170862008</v>
      </c>
      <c r="C174" s="24">
        <v>0.99974176914032731</v>
      </c>
      <c r="D174" s="24">
        <v>1.0062724998234349</v>
      </c>
      <c r="E174" s="24">
        <v>1.013386721728085</v>
      </c>
      <c r="F174" s="24">
        <v>1.0210691218745449</v>
      </c>
      <c r="G174" s="24">
        <v>1.0293046005804201</v>
      </c>
      <c r="H174" s="24">
        <v>1.038078335142715</v>
      </c>
      <c r="I174" s="24">
        <v>1.047375582348937</v>
      </c>
      <c r="J174" s="24">
        <v>1.0571819288112669</v>
      </c>
      <c r="K174" s="24">
        <v>1.0674830775316251</v>
      </c>
      <c r="L174" s="24">
        <v>1.0782649410789771</v>
      </c>
      <c r="M174" s="24">
        <v>1.08951370414863</v>
      </c>
      <c r="N174" s="24">
        <v>1.1012156308957419</v>
      </c>
      <c r="O174" s="24">
        <v>1.1133573168886139</v>
      </c>
      <c r="P174" s="24">
        <v>1.1259254746128511</v>
      </c>
      <c r="Q174" s="24">
        <v>1.1389070258481471</v>
      </c>
      <c r="R174" s="24">
        <v>1.1522891641454349</v>
      </c>
      <c r="S174" s="24">
        <v>1.1660591625184671</v>
      </c>
      <c r="T174" s="24">
        <v>1.180204625538545</v>
      </c>
      <c r="U174" s="24">
        <v>1.194713274740532</v>
      </c>
      <c r="V174" s="24">
        <v>1.209573040862296</v>
      </c>
      <c r="W174" s="24">
        <v>1.2247721262945741</v>
      </c>
      <c r="X174" s="24">
        <v>1.240298812963105</v>
      </c>
      <c r="Y174" s="24">
        <v>1.256141714784405</v>
      </c>
      <c r="Z174" s="24">
        <v>1.2722895627585591</v>
      </c>
      <c r="AA174" s="24">
        <v>1.288731296086459</v>
      </c>
      <c r="AB174" s="24">
        <v>1.305456124319827</v>
      </c>
      <c r="AC174" s="24">
        <v>1.3224533375530121</v>
      </c>
      <c r="AD174" s="24">
        <v>1.339712563791801</v>
      </c>
      <c r="AE174" s="24">
        <v>1.357223549759514</v>
      </c>
      <c r="AF174" s="24">
        <v>1.3749762364405189</v>
      </c>
      <c r="AG174" s="24">
        <v>1.392960817059822</v>
      </c>
      <c r="AH174" s="25">
        <v>1.411167579419601</v>
      </c>
    </row>
    <row r="175" spans="1:34" x14ac:dyDescent="0.25">
      <c r="A175" s="23">
        <v>14</v>
      </c>
      <c r="B175" s="24">
        <v>0.90784275635667933</v>
      </c>
      <c r="C175" s="24">
        <v>0.91435816532180225</v>
      </c>
      <c r="D175" s="24">
        <v>0.92130788195248881</v>
      </c>
      <c r="E175" s="24">
        <v>0.92867879969642209</v>
      </c>
      <c r="F175" s="24">
        <v>0.93645792105141379</v>
      </c>
      <c r="G175" s="24">
        <v>0.94463246181261062</v>
      </c>
      <c r="H175" s="24">
        <v>0.95318991475456016</v>
      </c>
      <c r="I175" s="24">
        <v>0.96211785214231449</v>
      </c>
      <c r="J175" s="24">
        <v>0.97140417606559493</v>
      </c>
      <c r="K175" s="24">
        <v>0.98103690500386487</v>
      </c>
      <c r="L175" s="24">
        <v>0.99100426700363309</v>
      </c>
      <c r="M175" s="24">
        <v>1.0012947622377499</v>
      </c>
      <c r="N175" s="24">
        <v>1.011896970338916</v>
      </c>
      <c r="O175" s="24">
        <v>1.0227998023529761</v>
      </c>
      <c r="P175" s="24">
        <v>1.0339922862430759</v>
      </c>
      <c r="Q175" s="24">
        <v>1.045463659266453</v>
      </c>
      <c r="R175" s="24">
        <v>1.0572034304515849</v>
      </c>
      <c r="S175" s="24">
        <v>1.069201188289765</v>
      </c>
      <c r="T175" s="24">
        <v>1.0814468528298391</v>
      </c>
      <c r="U175" s="24">
        <v>1.0939304610842091</v>
      </c>
      <c r="V175" s="24">
        <v>1.1066422592682861</v>
      </c>
      <c r="W175" s="24">
        <v>1.1195727652503551</v>
      </c>
      <c r="X175" s="24">
        <v>1.1327125764336989</v>
      </c>
      <c r="Y175" s="24">
        <v>1.146052622212373</v>
      </c>
      <c r="Z175" s="24">
        <v>1.1595839490640041</v>
      </c>
      <c r="AA175" s="24">
        <v>1.173297811667025</v>
      </c>
      <c r="AB175" s="24">
        <v>1.187185735050702</v>
      </c>
      <c r="AC175" s="24">
        <v>1.20123932478693</v>
      </c>
      <c r="AD175" s="24">
        <v>1.2154505243590381</v>
      </c>
      <c r="AE175" s="24">
        <v>1.2298113959678909</v>
      </c>
      <c r="AF175" s="24">
        <v>1.2443141960753969</v>
      </c>
      <c r="AG175" s="24">
        <v>1.258951433384105</v>
      </c>
      <c r="AH175" s="25">
        <v>1.2737157111737321</v>
      </c>
    </row>
    <row r="176" spans="1:34" x14ac:dyDescent="0.25">
      <c r="A176" s="23">
        <v>15</v>
      </c>
      <c r="B176" s="24">
        <v>0.82816432286351283</v>
      </c>
      <c r="C176" s="24">
        <v>0.83584287887855913</v>
      </c>
      <c r="D176" s="24">
        <v>0.84381752903854557</v>
      </c>
      <c r="E176" s="24">
        <v>0.85207748226869762</v>
      </c>
      <c r="F176" s="24">
        <v>0.86061205654436856</v>
      </c>
      <c r="G176" s="24">
        <v>0.86941078313824827</v>
      </c>
      <c r="H176" s="24">
        <v>0.87846347030242855</v>
      </c>
      <c r="I176" s="24">
        <v>0.88776000577950409</v>
      </c>
      <c r="J176" s="24">
        <v>0.89729060713673869</v>
      </c>
      <c r="K176" s="24">
        <v>0.90704560833113723</v>
      </c>
      <c r="L176" s="24">
        <v>0.9170155528867503</v>
      </c>
      <c r="M176" s="24">
        <v>0.92719125645397216</v>
      </c>
      <c r="N176" s="24">
        <v>0.93756361414304723</v>
      </c>
      <c r="O176" s="24">
        <v>0.94812385247736219</v>
      </c>
      <c r="P176" s="24">
        <v>0.95886331489760679</v>
      </c>
      <c r="Q176" s="24">
        <v>0.96977355413855981</v>
      </c>
      <c r="R176" s="24">
        <v>0.98084639470624224</v>
      </c>
      <c r="S176" s="24">
        <v>0.99207374056949071</v>
      </c>
      <c r="T176" s="24">
        <v>1.0034478272546941</v>
      </c>
      <c r="U176" s="24">
        <v>1.0149610072517981</v>
      </c>
      <c r="V176" s="24">
        <v>1.026605842253757</v>
      </c>
      <c r="W176" s="24">
        <v>1.038375165606396</v>
      </c>
      <c r="X176" s="24">
        <v>1.0502618901905389</v>
      </c>
      <c r="Y176" s="24">
        <v>1.062259260877785</v>
      </c>
      <c r="Z176" s="24">
        <v>1.074360639623305</v>
      </c>
      <c r="AA176" s="24">
        <v>1.086559596583077</v>
      </c>
      <c r="AB176" s="24">
        <v>1.0988499722639089</v>
      </c>
      <c r="AC176" s="24">
        <v>1.1112256877152371</v>
      </c>
      <c r="AD176" s="24">
        <v>1.123681001897934</v>
      </c>
      <c r="AE176" s="24">
        <v>1.1362102924904049</v>
      </c>
      <c r="AF176" s="24">
        <v>1.1488081314321019</v>
      </c>
      <c r="AG176" s="24">
        <v>1.161469342903118</v>
      </c>
      <c r="AH176" s="25">
        <v>1.1741888456607139</v>
      </c>
    </row>
    <row r="177" spans="1:34" x14ac:dyDescent="0.25">
      <c r="A177" s="23">
        <v>16</v>
      </c>
      <c r="B177" s="24">
        <v>0.75048544151766516</v>
      </c>
      <c r="C177" s="24">
        <v>0.75964758482226713</v>
      </c>
      <c r="D177" s="24">
        <v>0.76899400081639724</v>
      </c>
      <c r="E177" s="24">
        <v>0.77851621390282466</v>
      </c>
      <c r="F177" s="24">
        <v>0.78820585753444616</v>
      </c>
      <c r="G177" s="24">
        <v>0.79805477846149453</v>
      </c>
      <c r="H177" s="24">
        <v>0.80805510041360196</v>
      </c>
      <c r="I177" s="24">
        <v>0.81819902661090493</v>
      </c>
      <c r="J177" s="24">
        <v>0.82847909009821219</v>
      </c>
      <c r="K177" s="24">
        <v>0.83888794031007297</v>
      </c>
      <c r="L177" s="24">
        <v>0.84941843624808167</v>
      </c>
      <c r="M177" s="24">
        <v>0.86006370904017448</v>
      </c>
      <c r="N177" s="24">
        <v>0.87081696927413721</v>
      </c>
      <c r="O177" s="24">
        <v>0.88167175895089944</v>
      </c>
      <c r="P177" s="24">
        <v>0.89262173698869263</v>
      </c>
      <c r="Q177" s="24">
        <v>0.90366077159983926</v>
      </c>
      <c r="R177" s="24">
        <v>0.91478300276790325</v>
      </c>
      <c r="S177" s="24">
        <v>0.92598264993926482</v>
      </c>
      <c r="T177" s="24">
        <v>0.9372542641178544</v>
      </c>
      <c r="U177" s="24">
        <v>0.94859251327116056</v>
      </c>
      <c r="V177" s="24">
        <v>0.95999227456967928</v>
      </c>
      <c r="W177" s="24">
        <v>0.97144869683678003</v>
      </c>
      <c r="X177" s="24">
        <v>0.98295700843083278</v>
      </c>
      <c r="Y177" s="24">
        <v>0.99451276970097668</v>
      </c>
      <c r="Z177" s="24">
        <v>1.0061116580799241</v>
      </c>
      <c r="AA177" s="24">
        <v>1.0177495592011949</v>
      </c>
      <c r="AB177" s="24">
        <v>1.0294226290491419</v>
      </c>
      <c r="AC177" s="24">
        <v>1.0411271041507451</v>
      </c>
      <c r="AD177" s="24">
        <v>1.0528595589444201</v>
      </c>
      <c r="AE177" s="24">
        <v>1.064616686586114</v>
      </c>
      <c r="AF177" s="24">
        <v>1.076395374492821</v>
      </c>
      <c r="AG177" s="24">
        <v>1.0881927623221761</v>
      </c>
      <c r="AH177" s="25">
        <v>1.1000060843089849</v>
      </c>
    </row>
    <row r="178" spans="1:34" x14ac:dyDescent="0.25">
      <c r="A178" s="23">
        <v>17</v>
      </c>
      <c r="B178" s="24">
        <v>0.67306000141831568</v>
      </c>
      <c r="C178" s="24">
        <v>0.68376705697522455</v>
      </c>
      <c r="D178" s="24">
        <v>0.69457295583146261</v>
      </c>
      <c r="E178" s="24">
        <v>0.70547153786734274</v>
      </c>
      <c r="F178" s="24">
        <v>0.71645675201330694</v>
      </c>
      <c r="G178" s="24">
        <v>0.72752276049712972</v>
      </c>
      <c r="H178" s="24">
        <v>0.73866400252598474</v>
      </c>
      <c r="I178" s="24">
        <v>0.74987499679754899</v>
      </c>
      <c r="J178" s="24">
        <v>0.76115059183417444</v>
      </c>
      <c r="K178" s="24">
        <v>0.77248575254795404</v>
      </c>
      <c r="L178" s="24">
        <v>0.78387565341802645</v>
      </c>
      <c r="M178" s="24">
        <v>0.79531574104987246</v>
      </c>
      <c r="N178" s="24">
        <v>0.80680154150882211</v>
      </c>
      <c r="O178" s="24">
        <v>0.81832891227334459</v>
      </c>
      <c r="P178" s="24">
        <v>0.82989382773921183</v>
      </c>
      <c r="Q178" s="24">
        <v>0.84149247159628804</v>
      </c>
      <c r="R178" s="24">
        <v>0.85312129930568192</v>
      </c>
      <c r="S178" s="24">
        <v>0.86477684579131786</v>
      </c>
      <c r="T178" s="24">
        <v>0.87645597753466986</v>
      </c>
      <c r="U178" s="24">
        <v>0.88815567798077</v>
      </c>
      <c r="V178" s="24">
        <v>0.89987313977765682</v>
      </c>
      <c r="W178" s="24">
        <v>0.91160582722624051</v>
      </c>
      <c r="X178" s="24">
        <v>0.92335128416243362</v>
      </c>
      <c r="Y178" s="24">
        <v>0.93510738641291757</v>
      </c>
      <c r="Z178" s="24">
        <v>0.94687212688794931</v>
      </c>
      <c r="AA178" s="24">
        <v>0.95864370669859067</v>
      </c>
      <c r="AB178" s="24">
        <v>0.97042059730673869</v>
      </c>
      <c r="AC178" s="24">
        <v>0.98220135071691494</v>
      </c>
      <c r="AD178" s="24">
        <v>0.99398485684507809</v>
      </c>
      <c r="AE178" s="24">
        <v>1.0057701243247179</v>
      </c>
      <c r="AF178" s="24">
        <v>1.017556356050372</v>
      </c>
      <c r="AG178" s="24">
        <v>1.029343007157218</v>
      </c>
      <c r="AH178" s="25">
        <v>1.0411296273576041</v>
      </c>
    </row>
    <row r="179" spans="1:34" x14ac:dyDescent="0.25">
      <c r="A179" s="23">
        <v>18</v>
      </c>
      <c r="B179" s="24">
        <v>0.59668499047527757</v>
      </c>
      <c r="C179" s="24">
        <v>0.60873916797036465</v>
      </c>
      <c r="D179" s="24">
        <v>0.62083315143979878</v>
      </c>
      <c r="E179" s="24">
        <v>0.63296309624143365</v>
      </c>
      <c r="F179" s="24">
        <v>0.64512526678325066</v>
      </c>
      <c r="G179" s="24">
        <v>0.65731614077056699</v>
      </c>
      <c r="H179" s="24">
        <v>0.66953247288810214</v>
      </c>
      <c r="I179" s="24">
        <v>0.68177109731107943</v>
      </c>
      <c r="J179" s="24">
        <v>0.69402917803939312</v>
      </c>
      <c r="K179" s="24">
        <v>0.70630399546267841</v>
      </c>
      <c r="L179" s="24">
        <v>0.71859303953761466</v>
      </c>
      <c r="M179" s="24">
        <v>0.73089407234722215</v>
      </c>
      <c r="N179" s="24">
        <v>0.74320493543437194</v>
      </c>
      <c r="O179" s="24">
        <v>0.75552380175507849</v>
      </c>
      <c r="P179" s="24">
        <v>0.76784896118266055</v>
      </c>
      <c r="Q179" s="24">
        <v>0.78017891288452712</v>
      </c>
      <c r="R179" s="24">
        <v>0.79251242779932729</v>
      </c>
      <c r="S179" s="24">
        <v>0.8048483563285278</v>
      </c>
      <c r="T179" s="24">
        <v>0.81718588043114582</v>
      </c>
      <c r="U179" s="24">
        <v>0.82952429902975577</v>
      </c>
      <c r="V179" s="24">
        <v>0.84186312024993903</v>
      </c>
      <c r="W179" s="24">
        <v>0.85420212387014516</v>
      </c>
      <c r="X179" s="24">
        <v>0.86654116920382729</v>
      </c>
      <c r="Y179" s="24">
        <v>0.87888044755521233</v>
      </c>
      <c r="Z179" s="24">
        <v>0.8912202673121038</v>
      </c>
      <c r="AA179" s="24">
        <v>0.90356114506310847</v>
      </c>
      <c r="AB179" s="24">
        <v>0.91590386774766652</v>
      </c>
      <c r="AC179" s="24">
        <v>0.92824930284784191</v>
      </c>
      <c r="AD179" s="24">
        <v>0.94059865575713142</v>
      </c>
      <c r="AE179" s="24">
        <v>0.95295325058656311</v>
      </c>
      <c r="AF179" s="24">
        <v>0.96531460570821592</v>
      </c>
      <c r="AG179" s="24">
        <v>0.97768449173481831</v>
      </c>
      <c r="AH179" s="25">
        <v>0.99006477385626601</v>
      </c>
    </row>
    <row r="180" spans="1:34" x14ac:dyDescent="0.25">
      <c r="A180" s="23">
        <v>19</v>
      </c>
      <c r="B180" s="24">
        <v>0.52470049540900876</v>
      </c>
      <c r="C180" s="24">
        <v>0.53764488925127141</v>
      </c>
      <c r="D180" s="24">
        <v>0.55059644380810391</v>
      </c>
      <c r="E180" s="24">
        <v>0.56355362991490676</v>
      </c>
      <c r="F180" s="24">
        <v>0.57651502745721017</v>
      </c>
      <c r="G180" s="24">
        <v>0.58947942961787558</v>
      </c>
      <c r="H180" s="24">
        <v>0.60244590655916042</v>
      </c>
      <c r="I180" s="24">
        <v>0.61541360793382582</v>
      </c>
      <c r="J180" s="24">
        <v>0.62838201321931031</v>
      </c>
      <c r="K180" s="24">
        <v>0.64135071828279566</v>
      </c>
      <c r="L180" s="24">
        <v>0.65431952855850539</v>
      </c>
      <c r="M180" s="24">
        <v>0.66728852160700058</v>
      </c>
      <c r="N180" s="24">
        <v>0.68025785444869324</v>
      </c>
      <c r="O180" s="24">
        <v>0.69322801551714253</v>
      </c>
      <c r="P180" s="24">
        <v>0.7061996101632122</v>
      </c>
      <c r="Q180" s="24">
        <v>0.71917345303185387</v>
      </c>
      <c r="R180" s="24">
        <v>0.73215063053925677</v>
      </c>
      <c r="S180" s="24">
        <v>0.74513230856442758</v>
      </c>
      <c r="T180" s="24">
        <v>0.75811998454392604</v>
      </c>
      <c r="U180" s="24">
        <v>0.77111527287787085</v>
      </c>
      <c r="V180" s="24">
        <v>0.78411999716938763</v>
      </c>
      <c r="W180" s="24">
        <v>0.79713625267447352</v>
      </c>
      <c r="X180" s="24">
        <v>0.8101662141841266</v>
      </c>
      <c r="Y180" s="24">
        <v>0.82321238848011469</v>
      </c>
      <c r="Z180" s="24">
        <v>0.8362773994277779</v>
      </c>
      <c r="AA180" s="24">
        <v>0.84936407909326361</v>
      </c>
      <c r="AB180" s="24">
        <v>0.8624755298935548</v>
      </c>
      <c r="AC180" s="24">
        <v>0.87561493478825814</v>
      </c>
      <c r="AD180" s="24">
        <v>0.88878581464841799</v>
      </c>
      <c r="AE180" s="24">
        <v>0.90199180906261034</v>
      </c>
      <c r="AF180" s="24">
        <v>0.91523675188045683</v>
      </c>
      <c r="AG180" s="24">
        <v>0.92852472919222162</v>
      </c>
      <c r="AH180" s="25">
        <v>0.94185992166533639</v>
      </c>
    </row>
    <row r="181" spans="1:34" x14ac:dyDescent="0.25">
      <c r="A181" s="26">
        <v>20</v>
      </c>
      <c r="B181" s="27">
        <v>0.46298970175056858</v>
      </c>
      <c r="C181" s="27">
        <v>0.47610829107212149</v>
      </c>
      <c r="D181" s="27">
        <v>0.48922778791368948</v>
      </c>
      <c r="E181" s="27">
        <v>0.50234897858821281</v>
      </c>
      <c r="F181" s="27">
        <v>0.5154727584587605</v>
      </c>
      <c r="G181" s="27">
        <v>0.52860023618573704</v>
      </c>
      <c r="H181" s="27">
        <v>0.54173279740894698</v>
      </c>
      <c r="I181" s="27">
        <v>0.55487190725869839</v>
      </c>
      <c r="J181" s="27">
        <v>0.56801936068996972</v>
      </c>
      <c r="K181" s="27">
        <v>0.58117706904748057</v>
      </c>
      <c r="L181" s="27">
        <v>0.59434715324299592</v>
      </c>
      <c r="M181" s="27">
        <v>0.60753200631462267</v>
      </c>
      <c r="N181" s="27">
        <v>0.62073410076031854</v>
      </c>
      <c r="O181" s="27">
        <v>0.6339562404911866</v>
      </c>
      <c r="P181" s="27">
        <v>0.64720134633563242</v>
      </c>
      <c r="Q181" s="27">
        <v>0.66047254841615</v>
      </c>
      <c r="R181" s="27">
        <v>0.67377324862646937</v>
      </c>
      <c r="S181" s="27">
        <v>0.68710692832313802</v>
      </c>
      <c r="T181" s="27">
        <v>0.70047740042026085</v>
      </c>
      <c r="U181" s="27">
        <v>0.71388859479550359</v>
      </c>
      <c r="V181" s="27">
        <v>0.72734465052953412</v>
      </c>
      <c r="W181" s="27">
        <v>0.74084997835588784</v>
      </c>
      <c r="X181" s="27">
        <v>0.7544090685431023</v>
      </c>
      <c r="Y181" s="27">
        <v>0.76802674335048926</v>
      </c>
      <c r="Z181" s="27">
        <v>0.78170794212093564</v>
      </c>
      <c r="AA181" s="27">
        <v>0.79545781239813373</v>
      </c>
      <c r="AB181" s="27">
        <v>0.8092817720766089</v>
      </c>
      <c r="AC181" s="27">
        <v>0.82318531959351082</v>
      </c>
      <c r="AD181" s="27">
        <v>0.83717429129742449</v>
      </c>
      <c r="AE181" s="27">
        <v>0.8512546422544659</v>
      </c>
      <c r="AF181" s="27">
        <v>0.86543252179179886</v>
      </c>
      <c r="AG181" s="27">
        <v>0.87971433147723321</v>
      </c>
      <c r="AH181" s="28">
        <v>0.89410656745574613</v>
      </c>
    </row>
    <row r="184" spans="1:34" ht="28.9" customHeight="1" x14ac:dyDescent="0.5">
      <c r="A184" s="1" t="s">
        <v>20</v>
      </c>
      <c r="B184" s="1"/>
    </row>
    <row r="185" spans="1:34" x14ac:dyDescent="0.25">
      <c r="A185" s="17" t="s">
        <v>12</v>
      </c>
      <c r="B185" s="18" t="s">
        <v>13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14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4.3260539088361041</v>
      </c>
      <c r="C187" s="24">
        <v>4.370193934716518</v>
      </c>
      <c r="D187" s="24">
        <v>4.4150217467807256</v>
      </c>
      <c r="E187" s="24">
        <v>4.4605331601940819</v>
      </c>
      <c r="F187" s="24">
        <v>4.5067240006283216</v>
      </c>
      <c r="G187" s="24">
        <v>4.5535901357806852</v>
      </c>
      <c r="H187" s="24">
        <v>4.6011274438547876</v>
      </c>
      <c r="I187" s="24">
        <v>4.6493318030542481</v>
      </c>
      <c r="J187" s="24">
        <v>4.6981990915826808</v>
      </c>
      <c r="K187" s="24">
        <v>4.747725198154658</v>
      </c>
      <c r="L187" s="24">
        <v>4.7979060535285676</v>
      </c>
      <c r="M187" s="24">
        <v>4.8487375989737558</v>
      </c>
      <c r="N187" s="24">
        <v>4.9002157757595652</v>
      </c>
      <c r="O187" s="24">
        <v>4.9523365251553404</v>
      </c>
      <c r="P187" s="24">
        <v>5.0050957989413742</v>
      </c>
      <c r="Q187" s="24">
        <v>5.0584895909417904</v>
      </c>
      <c r="R187" s="25">
        <v>5.1125139054916584</v>
      </c>
    </row>
    <row r="188" spans="1:34" x14ac:dyDescent="0.25">
      <c r="A188" s="23">
        <v>5</v>
      </c>
      <c r="B188" s="24">
        <v>3.887574435301393</v>
      </c>
      <c r="C188" s="24">
        <v>3.9269293972382382</v>
      </c>
      <c r="D188" s="24">
        <v>3.9669253371950259</v>
      </c>
      <c r="E188" s="24">
        <v>4.0075582150544564</v>
      </c>
      <c r="F188" s="24">
        <v>4.0488240012056096</v>
      </c>
      <c r="G188" s="24">
        <v>4.0907187080630756</v>
      </c>
      <c r="H188" s="24">
        <v>4.133238358547815</v>
      </c>
      <c r="I188" s="24">
        <v>4.1763789755807927</v>
      </c>
      <c r="J188" s="24">
        <v>4.2201365820829686</v>
      </c>
      <c r="K188" s="24">
        <v>4.2645072114862632</v>
      </c>
      <c r="L188" s="24">
        <v>4.309486939266411</v>
      </c>
      <c r="M188" s="24">
        <v>4.3550718514101012</v>
      </c>
      <c r="N188" s="24">
        <v>4.4012580339040248</v>
      </c>
      <c r="O188" s="24">
        <v>4.4480415727348737</v>
      </c>
      <c r="P188" s="24">
        <v>4.4954185644002891</v>
      </c>
      <c r="Q188" s="24">
        <v>4.5433851474417342</v>
      </c>
      <c r="R188" s="25">
        <v>4.5919374709116312</v>
      </c>
    </row>
    <row r="189" spans="1:34" x14ac:dyDescent="0.25">
      <c r="A189" s="23">
        <v>5.5</v>
      </c>
      <c r="B189" s="24">
        <v>3.4961481891160942</v>
      </c>
      <c r="C189" s="24">
        <v>3.53111288196164</v>
      </c>
      <c r="D189" s="24">
        <v>3.5666733941673519</v>
      </c>
      <c r="E189" s="24">
        <v>3.6028258303332801</v>
      </c>
      <c r="F189" s="24">
        <v>3.639566305565848</v>
      </c>
      <c r="G189" s="24">
        <v>3.6768909769969889</v>
      </c>
      <c r="H189" s="24">
        <v>3.714796012265015</v>
      </c>
      <c r="I189" s="24">
        <v>3.753277579008234</v>
      </c>
      <c r="J189" s="24">
        <v>3.7923318448649561</v>
      </c>
      <c r="K189" s="24">
        <v>3.8319549879844428</v>
      </c>
      <c r="L189" s="24">
        <v>3.8721432285597772</v>
      </c>
      <c r="M189" s="24">
        <v>3.9128927972949978</v>
      </c>
      <c r="N189" s="24">
        <v>3.9541999248941408</v>
      </c>
      <c r="O189" s="24">
        <v>3.996060842061242</v>
      </c>
      <c r="P189" s="24">
        <v>4.0384717900112914</v>
      </c>
      <c r="Q189" s="24">
        <v>4.0814290520030996</v>
      </c>
      <c r="R189" s="25">
        <v>4.1249289218064318</v>
      </c>
    </row>
    <row r="190" spans="1:34" x14ac:dyDescent="0.25">
      <c r="A190" s="23">
        <v>6</v>
      </c>
      <c r="B190" s="24">
        <v>3.1479876227342189</v>
      </c>
      <c r="C190" s="24">
        <v>3.1789406466359331</v>
      </c>
      <c r="D190" s="24">
        <v>3.210445980742112</v>
      </c>
      <c r="E190" s="24">
        <v>3.2424998743701519</v>
      </c>
      <c r="F190" s="24">
        <v>3.275098587343825</v>
      </c>
      <c r="G190" s="24">
        <v>3.308238421512411</v>
      </c>
      <c r="H190" s="24">
        <v>3.341915689231568</v>
      </c>
      <c r="I190" s="24">
        <v>3.3761267028569479</v>
      </c>
      <c r="J190" s="24">
        <v>3.4108677747442102</v>
      </c>
      <c r="K190" s="24">
        <v>3.4461352277599619</v>
      </c>
      <c r="L190" s="24">
        <v>3.4819254268146329</v>
      </c>
      <c r="M190" s="24">
        <v>3.5182347473296081</v>
      </c>
      <c r="N190" s="24">
        <v>3.5550595647262688</v>
      </c>
      <c r="O190" s="24">
        <v>3.592396254425998</v>
      </c>
      <c r="P190" s="24">
        <v>3.6302412023611348</v>
      </c>
      <c r="Q190" s="24">
        <v>3.6685908365078319</v>
      </c>
      <c r="R190" s="25">
        <v>3.7074415953532029</v>
      </c>
    </row>
    <row r="191" spans="1:34" x14ac:dyDescent="0.25">
      <c r="A191" s="23">
        <v>6.5</v>
      </c>
      <c r="B191" s="24">
        <v>2.839464132285451</v>
      </c>
      <c r="C191" s="24">
        <v>2.866767892685993</v>
      </c>
      <c r="D191" s="24">
        <v>2.8945821036393742</v>
      </c>
      <c r="E191" s="24">
        <v>2.9229031591803398</v>
      </c>
      <c r="F191" s="24">
        <v>2.951727463850006</v>
      </c>
      <c r="G191" s="24">
        <v>2.981051464215001</v>
      </c>
      <c r="H191" s="24">
        <v>3.010871617348327</v>
      </c>
      <c r="I191" s="24">
        <v>3.041184380322985</v>
      </c>
      <c r="J191" s="24">
        <v>3.0719862102119779</v>
      </c>
      <c r="K191" s="24">
        <v>3.103273574599263</v>
      </c>
      <c r="L191" s="24">
        <v>3.135042983112613</v>
      </c>
      <c r="M191" s="24">
        <v>3.1672909558907598</v>
      </c>
      <c r="N191" s="24">
        <v>3.2000140130724342</v>
      </c>
      <c r="O191" s="24">
        <v>3.2332086747963609</v>
      </c>
      <c r="P191" s="24">
        <v>3.266871471712228</v>
      </c>
      <c r="Q191" s="24">
        <v>3.300998976513537</v>
      </c>
      <c r="R191" s="25">
        <v>3.335587772404744</v>
      </c>
    </row>
    <row r="192" spans="1:34" x14ac:dyDescent="0.25">
      <c r="A192" s="23">
        <v>7</v>
      </c>
      <c r="B192" s="24">
        <v>2.5671080575751399</v>
      </c>
      <c r="C192" s="24">
        <v>2.5911087652123639</v>
      </c>
      <c r="D192" s="24">
        <v>2.615579713254879</v>
      </c>
      <c r="E192" s="24">
        <v>2.6405174404547762</v>
      </c>
      <c r="F192" s="24">
        <v>2.6659184960705189</v>
      </c>
      <c r="G192" s="24">
        <v>2.6917794713860799</v>
      </c>
      <c r="H192" s="24">
        <v>2.7180969681918099</v>
      </c>
      <c r="I192" s="24">
        <v>2.7448675882780562</v>
      </c>
      <c r="J192" s="24">
        <v>2.7720879334351669</v>
      </c>
      <c r="K192" s="24">
        <v>2.7997546159644449</v>
      </c>
      <c r="L192" s="24">
        <v>2.827864290211012</v>
      </c>
      <c r="M192" s="24">
        <v>2.8564136210309461</v>
      </c>
      <c r="N192" s="24">
        <v>2.8853992732803211</v>
      </c>
      <c r="O192" s="24">
        <v>2.9148179118152129</v>
      </c>
      <c r="P192" s="24">
        <v>2.944666212002653</v>
      </c>
      <c r="Q192" s="24">
        <v>2.9749408912534889</v>
      </c>
      <c r="R192" s="25">
        <v>3.0056386774895261</v>
      </c>
    </row>
    <row r="193" spans="1:18" x14ac:dyDescent="0.25">
      <c r="A193" s="23">
        <v>7.5</v>
      </c>
      <c r="B193" s="24">
        <v>2.3276086820842901</v>
      </c>
      <c r="C193" s="24">
        <v>2.348636352991246</v>
      </c>
      <c r="D193" s="24">
        <v>2.370095703660021</v>
      </c>
      <c r="E193" s="24">
        <v>2.3919834175600521</v>
      </c>
      <c r="F193" s="24">
        <v>2.4142961886671479</v>
      </c>
      <c r="G193" s="24">
        <v>2.4370307529826301</v>
      </c>
      <c r="H193" s="24">
        <v>2.4601838570141932</v>
      </c>
      <c r="I193" s="24">
        <v>2.4837522472695319</v>
      </c>
      <c r="J193" s="24">
        <v>2.5077326702563409</v>
      </c>
      <c r="K193" s="24">
        <v>2.532121882993271</v>
      </c>
      <c r="L193" s="24">
        <v>2.556916684542788</v>
      </c>
      <c r="M193" s="24">
        <v>2.5821138844783169</v>
      </c>
      <c r="N193" s="24">
        <v>2.607710292373278</v>
      </c>
      <c r="O193" s="24">
        <v>2.633702717801095</v>
      </c>
      <c r="P193" s="24">
        <v>2.6600879808461428</v>
      </c>
      <c r="Q193" s="24">
        <v>2.6868629436366191</v>
      </c>
      <c r="R193" s="25">
        <v>2.714024478811671</v>
      </c>
    </row>
    <row r="194" spans="1:18" x14ac:dyDescent="0.25">
      <c r="A194" s="23">
        <v>8</v>
      </c>
      <c r="B194" s="24">
        <v>2.117814232969577</v>
      </c>
      <c r="C194" s="24">
        <v>2.136182688474511</v>
      </c>
      <c r="D194" s="24">
        <v>2.154945912601868</v>
      </c>
      <c r="E194" s="24">
        <v>2.1741007335384288</v>
      </c>
      <c r="F194" s="24">
        <v>2.1936439899773532</v>
      </c>
      <c r="G194" s="24">
        <v>2.213572562637304</v>
      </c>
      <c r="H194" s="24">
        <v>2.2338833427433249</v>
      </c>
      <c r="I194" s="24">
        <v>2.2545732215204568</v>
      </c>
      <c r="J194" s="24">
        <v>2.2756390901937422</v>
      </c>
      <c r="K194" s="24">
        <v>2.297077850499174</v>
      </c>
      <c r="L194" s="24">
        <v>2.3188864462165699</v>
      </c>
      <c r="M194" s="24">
        <v>2.3410618316366971</v>
      </c>
      <c r="N194" s="24">
        <v>2.363600961050325</v>
      </c>
      <c r="O194" s="24">
        <v>2.3865007887482221</v>
      </c>
      <c r="P194" s="24">
        <v>2.40975827953211</v>
      </c>
      <c r="Q194" s="24">
        <v>2.4333704402475331</v>
      </c>
      <c r="R194" s="25">
        <v>2.4573342882509852</v>
      </c>
    </row>
    <row r="195" spans="1:18" x14ac:dyDescent="0.25">
      <c r="A195" s="23">
        <v>8.5</v>
      </c>
      <c r="B195" s="24">
        <v>1.934731881063342</v>
      </c>
      <c r="C195" s="24">
        <v>1.9507387477896949</v>
      </c>
      <c r="D195" s="24">
        <v>1.967105121503149</v>
      </c>
      <c r="E195" s="24">
        <v>1.9838279751078329</v>
      </c>
      <c r="F195" s="24">
        <v>2.0009042920142521</v>
      </c>
      <c r="G195" s="24">
        <v>2.0183310976584168</v>
      </c>
      <c r="H195" s="24">
        <v>2.0361054279827151</v>
      </c>
      <c r="I195" s="24">
        <v>2.0542243189295348</v>
      </c>
      <c r="J195" s="24">
        <v>2.0726848064412668</v>
      </c>
      <c r="K195" s="24">
        <v>2.0914839369712501</v>
      </c>
      <c r="L195" s="24">
        <v>2.1106187990166458</v>
      </c>
      <c r="M195" s="24">
        <v>2.1300864915855708</v>
      </c>
      <c r="N195" s="24">
        <v>2.1498841136861389</v>
      </c>
      <c r="O195" s="24">
        <v>2.1700087643264658</v>
      </c>
      <c r="P195" s="24">
        <v>2.1904575530256212</v>
      </c>
      <c r="Q195" s="24">
        <v>2.211227631346492</v>
      </c>
      <c r="R195" s="25">
        <v>2.232316161362923</v>
      </c>
    </row>
    <row r="196" spans="1:18" x14ac:dyDescent="0.25">
      <c r="A196" s="23">
        <v>9</v>
      </c>
      <c r="B196" s="24">
        <v>1.775527740873587</v>
      </c>
      <c r="C196" s="24">
        <v>1.789454450739995</v>
      </c>
      <c r="D196" s="24">
        <v>1.803707055462259</v>
      </c>
      <c r="E196" s="24">
        <v>1.8182826726618531</v>
      </c>
      <c r="F196" s="24">
        <v>1.8331784304666301</v>
      </c>
      <c r="G196" s="24">
        <v>1.8483914990299459</v>
      </c>
      <c r="H196" s="24">
        <v>1.8639190590115371</v>
      </c>
      <c r="I196" s="24">
        <v>1.879758291071137</v>
      </c>
      <c r="J196" s="24">
        <v>1.89590637586848</v>
      </c>
      <c r="K196" s="24">
        <v>1.9123605045742551</v>
      </c>
      <c r="L196" s="24">
        <v>1.9291179104029701</v>
      </c>
      <c r="M196" s="24">
        <v>1.9461758370800859</v>
      </c>
      <c r="N196" s="24">
        <v>1.963531528331065</v>
      </c>
      <c r="O196" s="24">
        <v>1.981182227881368</v>
      </c>
      <c r="P196" s="24">
        <v>1.999125189967411</v>
      </c>
      <c r="Q196" s="24">
        <v>2.0173577108694278</v>
      </c>
      <c r="R196" s="25">
        <v>2.0358770973786098</v>
      </c>
    </row>
    <row r="197" spans="1:18" x14ac:dyDescent="0.25">
      <c r="A197" s="23">
        <v>9.5</v>
      </c>
      <c r="B197" s="24">
        <v>1.6375268705839841</v>
      </c>
      <c r="C197" s="24">
        <v>1.6496386608042759</v>
      </c>
      <c r="D197" s="24">
        <v>1.662044383253255</v>
      </c>
      <c r="E197" s="24">
        <v>1.6747413002697411</v>
      </c>
      <c r="F197" s="24">
        <v>1.6877266846989341</v>
      </c>
      <c r="G197" s="24">
        <v>1.700997851411536</v>
      </c>
      <c r="H197" s="24">
        <v>1.714552125784631</v>
      </c>
      <c r="I197" s="24">
        <v>1.728386833195297</v>
      </c>
      <c r="J197" s="24">
        <v>1.742499299020615</v>
      </c>
      <c r="K197" s="24">
        <v>1.7568868591486211</v>
      </c>
      <c r="L197" s="24">
        <v>1.7715468915111681</v>
      </c>
      <c r="M197" s="24">
        <v>1.786476784551065</v>
      </c>
      <c r="N197" s="24">
        <v>1.801673926711119</v>
      </c>
      <c r="O197" s="24">
        <v>1.817135706434138</v>
      </c>
      <c r="P197" s="24">
        <v>1.832859522673886</v>
      </c>
      <c r="Q197" s="24">
        <v>1.848842816427942</v>
      </c>
      <c r="R197" s="25">
        <v>1.865083039204843</v>
      </c>
    </row>
    <row r="198" spans="1:18" x14ac:dyDescent="0.25">
      <c r="A198" s="23">
        <v>10</v>
      </c>
      <c r="B198" s="24">
        <v>1.518213272053863</v>
      </c>
      <c r="C198" s="24">
        <v>1.528759185137067</v>
      </c>
      <c r="D198" s="24">
        <v>1.539568717325863</v>
      </c>
      <c r="E198" s="24">
        <v>1.5506392756764209</v>
      </c>
      <c r="F198" s="24">
        <v>1.5619682777512831</v>
      </c>
      <c r="G198" s="24">
        <v>1.5735531831384999</v>
      </c>
      <c r="H198" s="24">
        <v>1.5853914619325009</v>
      </c>
      <c r="I198" s="24">
        <v>1.597480584227712</v>
      </c>
      <c r="J198" s="24">
        <v>1.609818020118561</v>
      </c>
      <c r="K198" s="24">
        <v>1.622401250210429</v>
      </c>
      <c r="L198" s="24">
        <v>1.6352277971525171</v>
      </c>
      <c r="M198" s="24">
        <v>1.648295194104979</v>
      </c>
      <c r="N198" s="24">
        <v>1.6616009742279689</v>
      </c>
      <c r="O198" s="24">
        <v>1.675142670681641</v>
      </c>
      <c r="P198" s="24">
        <v>1.688917827137105</v>
      </c>
      <c r="Q198" s="24">
        <v>1.7029240293092871</v>
      </c>
      <c r="R198" s="25">
        <v>1.7171588734240699</v>
      </c>
    </row>
    <row r="199" spans="1:18" x14ac:dyDescent="0.25">
      <c r="A199" s="23">
        <v>10.5</v>
      </c>
      <c r="B199" s="24">
        <v>1.4152298908182279</v>
      </c>
      <c r="C199" s="24">
        <v>1.4244427745685619</v>
      </c>
      <c r="D199" s="24">
        <v>1.433890613805473</v>
      </c>
      <c r="E199" s="24">
        <v>1.4435709603024729</v>
      </c>
      <c r="F199" s="24">
        <v>1.4534813763394541</v>
      </c>
      <c r="G199" s="24">
        <v>1.463619466221812</v>
      </c>
      <c r="H199" s="24">
        <v>1.473982844761321</v>
      </c>
      <c r="I199" s="24">
        <v>1.4845691267697541</v>
      </c>
      <c r="J199" s="24">
        <v>1.495375927058886</v>
      </c>
      <c r="K199" s="24">
        <v>1.506400870951444</v>
      </c>
      <c r="L199" s="24">
        <v>1.517641625813974</v>
      </c>
      <c r="M199" s="24">
        <v>1.529095869523978</v>
      </c>
      <c r="N199" s="24">
        <v>1.5407612799589581</v>
      </c>
      <c r="O199" s="24">
        <v>1.5526355349964129</v>
      </c>
      <c r="P199" s="24">
        <v>1.5647163230248</v>
      </c>
      <c r="Q199" s="24">
        <v>1.5770013744763911</v>
      </c>
      <c r="R199" s="25">
        <v>1.5894884302944161</v>
      </c>
    </row>
    <row r="200" spans="1:18" x14ac:dyDescent="0.25">
      <c r="A200" s="23">
        <v>11</v>
      </c>
      <c r="B200" s="24">
        <v>1.3263786160877351</v>
      </c>
      <c r="C200" s="24">
        <v>1.334475123604618</v>
      </c>
      <c r="D200" s="24">
        <v>1.3427795724931351</v>
      </c>
      <c r="E200" s="24">
        <v>1.351289659244147</v>
      </c>
      <c r="F200" s="24">
        <v>1.3600030908548879</v>
      </c>
      <c r="G200" s="24">
        <v>1.368917616348106</v>
      </c>
      <c r="H200" s="24">
        <v>1.3780309952529171</v>
      </c>
      <c r="I200" s="24">
        <v>1.3873409870984439</v>
      </c>
      <c r="J200" s="24">
        <v>1.3968453514138059</v>
      </c>
      <c r="K200" s="24">
        <v>1.406541858239077</v>
      </c>
      <c r="L200" s="24">
        <v>1.41642831965815</v>
      </c>
      <c r="M200" s="24">
        <v>1.4265025582658719</v>
      </c>
      <c r="N200" s="24">
        <v>1.4367623966570919</v>
      </c>
      <c r="O200" s="24">
        <v>1.447205657426657</v>
      </c>
      <c r="P200" s="24">
        <v>1.457830173680368</v>
      </c>
      <c r="Q200" s="24">
        <v>1.468633820567846</v>
      </c>
      <c r="R200" s="25">
        <v>1.479614483749665</v>
      </c>
    </row>
    <row r="201" spans="1:18" x14ac:dyDescent="0.25">
      <c r="A201" s="23">
        <v>11.5</v>
      </c>
      <c r="B201" s="24">
        <v>1.249620280748714</v>
      </c>
      <c r="C201" s="24">
        <v>1.2568008704267559</v>
      </c>
      <c r="D201" s="24">
        <v>1.2641640368655651</v>
      </c>
      <c r="E201" s="24">
        <v>1.2717076212733489</v>
      </c>
      <c r="F201" s="24">
        <v>1.2794294753646911</v>
      </c>
      <c r="G201" s="24">
        <v>1.287327492879681</v>
      </c>
      <c r="H201" s="24">
        <v>1.2953995780647849</v>
      </c>
      <c r="I201" s="24">
        <v>1.3036436351664711</v>
      </c>
      <c r="J201" s="24">
        <v>1.3120575684312039</v>
      </c>
      <c r="K201" s="24">
        <v>1.320639292616405</v>
      </c>
      <c r="L201" s="24">
        <v>1.3293867645233139</v>
      </c>
      <c r="M201" s="24">
        <v>1.3382979514641249</v>
      </c>
      <c r="N201" s="24">
        <v>1.347370820751032</v>
      </c>
      <c r="O201" s="24">
        <v>1.3566033396962269</v>
      </c>
      <c r="P201" s="24">
        <v>1.36599348612286</v>
      </c>
      <c r="Q201" s="24">
        <v>1.3755392798978969</v>
      </c>
      <c r="R201" s="25">
        <v>1.385238751399259</v>
      </c>
    </row>
    <row r="202" spans="1:18" x14ac:dyDescent="0.25">
      <c r="A202" s="23">
        <v>12</v>
      </c>
      <c r="B202" s="24">
        <v>1.1830746613631631</v>
      </c>
      <c r="C202" s="24">
        <v>1.18952359689217</v>
      </c>
      <c r="D202" s="24">
        <v>1.196131394075155</v>
      </c>
      <c r="E202" s="24">
        <v>1.2028960388376699</v>
      </c>
      <c r="F202" s="24">
        <v>1.209815527611646</v>
      </c>
      <c r="G202" s="24">
        <v>1.216887898854518</v>
      </c>
      <c r="H202" s="24">
        <v>1.2241112015301021</v>
      </c>
      <c r="I202" s="24">
        <v>1.231483484602208</v>
      </c>
      <c r="J202" s="24">
        <v>1.2390027970346491</v>
      </c>
      <c r="K202" s="24">
        <v>1.246667198302194</v>
      </c>
      <c r="L202" s="24">
        <v>1.2544747899234281</v>
      </c>
      <c r="M202" s="24">
        <v>1.2624236839278911</v>
      </c>
      <c r="N202" s="24">
        <v>1.2705119923451229</v>
      </c>
      <c r="O202" s="24">
        <v>1.278737827204665</v>
      </c>
      <c r="P202" s="24">
        <v>1.287099311047011</v>
      </c>
      <c r="Q202" s="24">
        <v>1.295594608456474</v>
      </c>
      <c r="R202" s="25">
        <v>1.304221894528323</v>
      </c>
    </row>
    <row r="203" spans="1:18" x14ac:dyDescent="0.25">
      <c r="A203" s="23">
        <v>12.5</v>
      </c>
      <c r="B203" s="24">
        <v>1.125020478168735</v>
      </c>
      <c r="C203" s="24">
        <v>1.1309058285337079</v>
      </c>
      <c r="D203" s="24">
        <v>1.1369279749499439</v>
      </c>
      <c r="E203" s="24">
        <v>1.1430850480603429</v>
      </c>
      <c r="F203" s="24">
        <v>1.149375189014181</v>
      </c>
      <c r="G203" s="24">
        <v>1.1557965809862409</v>
      </c>
      <c r="H203" s="24">
        <v>1.162347417657682</v>
      </c>
      <c r="I203" s="24">
        <v>1.1690258927096639</v>
      </c>
      <c r="J203" s="24">
        <v>1.1758301998233469</v>
      </c>
      <c r="K203" s="24">
        <v>1.1827585431908429</v>
      </c>
      <c r="L203" s="24">
        <v>1.189809169048085</v>
      </c>
      <c r="M203" s="24">
        <v>1.19698033414196</v>
      </c>
      <c r="N203" s="24">
        <v>1.204270295219354</v>
      </c>
      <c r="O203" s="24">
        <v>1.2116773090271551</v>
      </c>
      <c r="P203" s="24">
        <v>1.2191996428232019</v>
      </c>
      <c r="Q203" s="24">
        <v>1.226835605909155</v>
      </c>
      <c r="R203" s="25">
        <v>1.234583518097629</v>
      </c>
    </row>
    <row r="204" spans="1:18" x14ac:dyDescent="0.25">
      <c r="A204" s="23">
        <v>13</v>
      </c>
      <c r="B204" s="24">
        <v>1.07389539507875</v>
      </c>
      <c r="C204" s="24">
        <v>1.0793690345598861</v>
      </c>
      <c r="D204" s="24">
        <v>1.084959053993646</v>
      </c>
      <c r="E204" s="24">
        <v>1.0906637287402781</v>
      </c>
      <c r="F204" s="24">
        <v>1.096481344666403</v>
      </c>
      <c r="G204" s="24">
        <v>1.1024102296641489</v>
      </c>
      <c r="H204" s="24">
        <v>1.1084487221320249</v>
      </c>
      <c r="I204" s="24">
        <v>1.114595160468536</v>
      </c>
      <c r="J204" s="24">
        <v>1.120847883072186</v>
      </c>
      <c r="K204" s="24">
        <v>1.127205238852437</v>
      </c>
      <c r="L204" s="24">
        <v>1.133665618762566</v>
      </c>
      <c r="M204" s="24">
        <v>1.1402274242668069</v>
      </c>
      <c r="N204" s="24">
        <v>1.1468890568293939</v>
      </c>
      <c r="O204" s="24">
        <v>1.1536489179145579</v>
      </c>
      <c r="P204" s="24">
        <v>1.160505419497486</v>
      </c>
      <c r="Q204" s="24">
        <v>1.167457015597186</v>
      </c>
      <c r="R204" s="25">
        <v>1.1745021707436181</v>
      </c>
    </row>
    <row r="205" spans="1:18" x14ac:dyDescent="0.25">
      <c r="A205" s="23">
        <v>13.5</v>
      </c>
      <c r="B205" s="24">
        <v>1.0282960196822011</v>
      </c>
      <c r="C205" s="24">
        <v>1.0334936278548901</v>
      </c>
      <c r="D205" s="24">
        <v>1.038788849385641</v>
      </c>
      <c r="E205" s="24">
        <v>1.0441801043520469</v>
      </c>
      <c r="F205" s="24">
        <v>1.049665823338076</v>
      </c>
      <c r="G205" s="24">
        <v>1.0552444789532049</v>
      </c>
      <c r="H205" s="24">
        <v>1.0609145543132861</v>
      </c>
      <c r="I205" s="24">
        <v>1.06667453253417</v>
      </c>
      <c r="J205" s="24">
        <v>1.07252289673171</v>
      </c>
      <c r="K205" s="24">
        <v>1.0784581405327129</v>
      </c>
      <c r="L205" s="24">
        <v>1.0844787996078029</v>
      </c>
      <c r="M205" s="24">
        <v>1.09058342013856</v>
      </c>
      <c r="N205" s="24">
        <v>1.0967705483065651</v>
      </c>
      <c r="O205" s="24">
        <v>1.1030387302933951</v>
      </c>
      <c r="P205" s="24">
        <v>1.1093865227915849</v>
      </c>
      <c r="Q205" s="24">
        <v>1.1158125245374879</v>
      </c>
      <c r="R205" s="25">
        <v>1.1223153447784091</v>
      </c>
    </row>
    <row r="206" spans="1:18" x14ac:dyDescent="0.25">
      <c r="A206" s="23">
        <v>14</v>
      </c>
      <c r="B206" s="24">
        <v>0.98697790324373658</v>
      </c>
      <c r="C206" s="24">
        <v>0.99201896497856679</v>
      </c>
      <c r="D206" s="24">
        <v>0.99714052298097244</v>
      </c>
      <c r="E206" s="24">
        <v>1.0023411420458921</v>
      </c>
      <c r="F206" s="24">
        <v>1.007619397474641</v>
      </c>
      <c r="G206" s="24">
        <v>1.012973906594042</v>
      </c>
      <c r="H206" s="24">
        <v>1.0184032972372929</v>
      </c>
      <c r="I206" s="24">
        <v>1.0239061972375929</v>
      </c>
      <c r="J206" s="24">
        <v>1.029481234428141</v>
      </c>
      <c r="K206" s="24">
        <v>1.03512704715309</v>
      </c>
      <c r="L206" s="24">
        <v>1.040842315800411</v>
      </c>
      <c r="M206" s="24">
        <v>1.046625731269029</v>
      </c>
      <c r="N206" s="24">
        <v>1.052475984457871</v>
      </c>
      <c r="O206" s="24">
        <v>1.058391766265864</v>
      </c>
      <c r="P206" s="24">
        <v>1.0643717781028861</v>
      </c>
      <c r="Q206" s="24">
        <v>1.0704147634226371</v>
      </c>
      <c r="R206" s="25">
        <v>1.0765194761897701</v>
      </c>
    </row>
    <row r="207" spans="1:18" x14ac:dyDescent="0.25">
      <c r="A207" s="23">
        <v>14.5</v>
      </c>
      <c r="B207" s="24">
        <v>0.94885554070367306</v>
      </c>
      <c r="C207" s="24">
        <v>0.9538433461664263</v>
      </c>
      <c r="D207" s="24">
        <v>0.95889618031034396</v>
      </c>
      <c r="E207" s="24">
        <v>0.96401275264771047</v>
      </c>
      <c r="F207" s="24">
        <v>0.96919178319718791</v>
      </c>
      <c r="G207" s="24">
        <v>0.97443203400294498</v>
      </c>
      <c r="H207" s="24">
        <v>0.97973227761552695</v>
      </c>
      <c r="I207" s="24">
        <v>0.98509128658547895</v>
      </c>
      <c r="J207" s="24">
        <v>0.99050783346334625</v>
      </c>
      <c r="K207" s="24">
        <v>0.99598070131062855</v>
      </c>
      <c r="L207" s="24">
        <v>1.001508715232643</v>
      </c>
      <c r="M207" s="24">
        <v>1.007090710845663</v>
      </c>
      <c r="N207" s="24">
        <v>1.01272552376596</v>
      </c>
      <c r="O207" s="24">
        <v>1.0184119896098069</v>
      </c>
      <c r="P207" s="24">
        <v>1.0241489545044291</v>
      </c>
      <c r="Q207" s="24">
        <v>1.029935306620873</v>
      </c>
      <c r="R207" s="25">
        <v>1.0357699446411379</v>
      </c>
    </row>
    <row r="208" spans="1:18" x14ac:dyDescent="0.25">
      <c r="A208" s="23">
        <v>15</v>
      </c>
      <c r="B208" s="24">
        <v>0.91300237067798706</v>
      </c>
      <c r="C208" s="24">
        <v>0.9180240153296384</v>
      </c>
      <c r="D208" s="24">
        <v>0.92309687058011858</v>
      </c>
      <c r="E208" s="24">
        <v>0.92821979065905957</v>
      </c>
      <c r="F208" s="24">
        <v>0.93339164030246946</v>
      </c>
      <c r="G208" s="24">
        <v>0.93861132627186317</v>
      </c>
      <c r="H208" s="24">
        <v>0.94387776583513305</v>
      </c>
      <c r="I208" s="24">
        <v>0.94918987626016971</v>
      </c>
      <c r="J208" s="24">
        <v>0.95454657481486471</v>
      </c>
      <c r="K208" s="24">
        <v>0.95994678927806421</v>
      </c>
      <c r="L208" s="24">
        <v>0.96538948947243208</v>
      </c>
      <c r="M208" s="24">
        <v>0.97087365573158746</v>
      </c>
      <c r="N208" s="24">
        <v>0.97639826838914889</v>
      </c>
      <c r="O208" s="24">
        <v>0.98196230777873528</v>
      </c>
      <c r="P208" s="24">
        <v>0.98756476474491928</v>
      </c>
      <c r="Q208" s="24">
        <v>0.9932046721760931</v>
      </c>
      <c r="R208" s="25">
        <v>0.99888107347160315</v>
      </c>
    </row>
    <row r="209" spans="1:18" x14ac:dyDescent="0.25">
      <c r="A209" s="23">
        <v>15.5</v>
      </c>
      <c r="B209" s="24">
        <v>0.87865077545832737</v>
      </c>
      <c r="C209" s="24">
        <v>0.88377716005505003</v>
      </c>
      <c r="D209" s="24">
        <v>0.88894258667234227</v>
      </c>
      <c r="E209" s="24">
        <v>0.89414605425718174</v>
      </c>
      <c r="F209" s="24">
        <v>0.8993865722629234</v>
      </c>
      <c r="G209" s="24">
        <v>0.90466319216842905</v>
      </c>
      <c r="H209" s="24">
        <v>0.90997497595893628</v>
      </c>
      <c r="I209" s="24">
        <v>0.91532098561968356</v>
      </c>
      <c r="J209" s="24">
        <v>0.92070028313590879</v>
      </c>
      <c r="K209" s="24">
        <v>0.92611194100380423</v>
      </c>
      <c r="L209" s="24">
        <v>0.93155507376338043</v>
      </c>
      <c r="M209" s="24">
        <v>0.93702880646560283</v>
      </c>
      <c r="N209" s="24">
        <v>0.94253226416143576</v>
      </c>
      <c r="O209" s="24">
        <v>0.9480645719018449</v>
      </c>
      <c r="P209" s="24">
        <v>0.9536248652487489</v>
      </c>
      <c r="Q209" s="24">
        <v>0.95921232180788663</v>
      </c>
      <c r="R209" s="25">
        <v>0.96482612969595083</v>
      </c>
    </row>
    <row r="210" spans="1:18" x14ac:dyDescent="0.25">
      <c r="A210" s="23">
        <v>16</v>
      </c>
      <c r="B210" s="24">
        <v>0.84519208101200538</v>
      </c>
      <c r="C210" s="24">
        <v>0.85047791160516595</v>
      </c>
      <c r="D210" s="24">
        <v>0.85579226514471285</v>
      </c>
      <c r="E210" s="24">
        <v>0.86113428529497038</v>
      </c>
      <c r="F210" s="24">
        <v>0.86650312622663961</v>
      </c>
      <c r="G210" s="24">
        <v>0.87189798413592867</v>
      </c>
      <c r="H210" s="24">
        <v>0.8773180657254217</v>
      </c>
      <c r="I210" s="24">
        <v>0.88276257769770272</v>
      </c>
      <c r="J210" s="24">
        <v>0.88823072675535653</v>
      </c>
      <c r="K210" s="24">
        <v>0.89372173011192113</v>
      </c>
      <c r="L210" s="24">
        <v>0.89923484702475398</v>
      </c>
      <c r="M210" s="24">
        <v>0.90476934726216718</v>
      </c>
      <c r="N210" s="24">
        <v>0.91032450059247194</v>
      </c>
      <c r="O210" s="24">
        <v>0.91589957678398004</v>
      </c>
      <c r="P210" s="24">
        <v>0.9214938561159578</v>
      </c>
      <c r="Q210" s="24">
        <v>0.92710666091148919</v>
      </c>
      <c r="R210" s="25">
        <v>0.93273732400461362</v>
      </c>
    </row>
    <row r="211" spans="1:18" x14ac:dyDescent="0.25">
      <c r="A211" s="23">
        <v>16.5</v>
      </c>
      <c r="B211" s="24">
        <v>0.81217655698200653</v>
      </c>
      <c r="C211" s="24">
        <v>0.81766034491816708</v>
      </c>
      <c r="D211" s="24">
        <v>0.8231637862306056</v>
      </c>
      <c r="E211" s="24">
        <v>0.82868616930099381</v>
      </c>
      <c r="F211" s="24">
        <v>0.83422679301737912</v>
      </c>
      <c r="G211" s="24">
        <v>0.83978499829331554</v>
      </c>
      <c r="H211" s="24">
        <v>0.84536013654873354</v>
      </c>
      <c r="I211" s="24">
        <v>0.85095155920356436</v>
      </c>
      <c r="J211" s="24">
        <v>0.85655861767773822</v>
      </c>
      <c r="K211" s="24">
        <v>0.86218067390214026</v>
      </c>
      <c r="L211" s="24">
        <v>0.8678171318514738</v>
      </c>
      <c r="M211" s="24">
        <v>0.87346740601139794</v>
      </c>
      <c r="N211" s="24">
        <v>0.87913091086757056</v>
      </c>
      <c r="O211" s="24">
        <v>0.88480706090564998</v>
      </c>
      <c r="P211" s="24">
        <v>0.89049528112224852</v>
      </c>
      <c r="Q211" s="24">
        <v>0.89619503855779714</v>
      </c>
      <c r="R211" s="25">
        <v>0.90190581076368126</v>
      </c>
    </row>
    <row r="212" spans="1:18" x14ac:dyDescent="0.25">
      <c r="A212" s="23">
        <v>17</v>
      </c>
      <c r="B212" s="24">
        <v>0.77931341668694443</v>
      </c>
      <c r="C212" s="24">
        <v>0.78501747860786075</v>
      </c>
      <c r="D212" s="24">
        <v>0.790733973839024</v>
      </c>
      <c r="E212" s="24">
        <v>0.79646233547945222</v>
      </c>
      <c r="F212" s="24">
        <v>0.80220200713453915</v>
      </c>
      <c r="G212" s="24">
        <v>0.80795247443518503</v>
      </c>
      <c r="H212" s="24">
        <v>0.81371323351866709</v>
      </c>
      <c r="I212" s="24">
        <v>0.8194837805222619</v>
      </c>
      <c r="J212" s="24">
        <v>0.82526361158324579</v>
      </c>
      <c r="K212" s="24">
        <v>0.83105223334985034</v>
      </c>
      <c r="L212" s="24">
        <v>0.83684919451412543</v>
      </c>
      <c r="M212" s="24">
        <v>0.84265405427907647</v>
      </c>
      <c r="N212" s="24">
        <v>0.84846637184770779</v>
      </c>
      <c r="O212" s="24">
        <v>0.85428570642302426</v>
      </c>
      <c r="P212" s="24">
        <v>0.86011162771898475</v>
      </c>
      <c r="Q212" s="24">
        <v>0.86594374749336689</v>
      </c>
      <c r="R212" s="25">
        <v>0.87178168801490263</v>
      </c>
    </row>
    <row r="213" spans="1:18" x14ac:dyDescent="0.25">
      <c r="A213" s="23">
        <v>17.5</v>
      </c>
      <c r="B213" s="24">
        <v>0.74647081712115415</v>
      </c>
      <c r="C213" s="24">
        <v>0.75240127496378073</v>
      </c>
      <c r="D213" s="24">
        <v>0.75833859555469718</v>
      </c>
      <c r="E213" s="24">
        <v>0.76428235671026801</v>
      </c>
      <c r="F213" s="24">
        <v>0.7702321467532337</v>
      </c>
      <c r="G213" s="24">
        <v>0.77618759603184095</v>
      </c>
      <c r="H213" s="24">
        <v>0.78214834540071365</v>
      </c>
      <c r="I213" s="24">
        <v>0.78811403571447525</v>
      </c>
      <c r="J213" s="24">
        <v>0.79408430782774897</v>
      </c>
      <c r="K213" s="24">
        <v>0.80005881310611293</v>
      </c>
      <c r="L213" s="24">
        <v>0.80603724495896345</v>
      </c>
      <c r="M213" s="24">
        <v>0.81201930730665195</v>
      </c>
      <c r="N213" s="24">
        <v>0.81800470406952908</v>
      </c>
      <c r="O213" s="24">
        <v>0.82399313916794614</v>
      </c>
      <c r="P213" s="24">
        <v>0.82998432703320846</v>
      </c>
      <c r="Q213" s="24">
        <v>0.83597802414043987</v>
      </c>
      <c r="R213" s="25">
        <v>0.84197399747571866</v>
      </c>
    </row>
    <row r="214" spans="1:18" x14ac:dyDescent="0.25">
      <c r="A214" s="23">
        <v>18</v>
      </c>
      <c r="B214" s="24">
        <v>0.71367585895458174</v>
      </c>
      <c r="C214" s="24">
        <v>0.71982263995106532</v>
      </c>
      <c r="D214" s="24">
        <v>0.72597236263795906</v>
      </c>
      <c r="E214" s="24">
        <v>0.73212474954897278</v>
      </c>
      <c r="F214" s="24">
        <v>0.73827953372419342</v>
      </c>
      <c r="G214" s="24">
        <v>0.74443649022921465</v>
      </c>
      <c r="H214" s="24">
        <v>0.75059540463600638</v>
      </c>
      <c r="I214" s="24">
        <v>0.75675606251653882</v>
      </c>
      <c r="J214" s="24">
        <v>0.76291824944278208</v>
      </c>
      <c r="K214" s="24">
        <v>0.76908176149766017</v>
      </c>
      <c r="L214" s="24">
        <v>0.77524643680791683</v>
      </c>
      <c r="M214" s="24">
        <v>0.78141212401124871</v>
      </c>
      <c r="N214" s="24">
        <v>0.78757867174535412</v>
      </c>
      <c r="O214" s="24">
        <v>0.79374592864792959</v>
      </c>
      <c r="P214" s="24">
        <v>0.79991375386762731</v>
      </c>
      <c r="Q214" s="24">
        <v>0.80608204859691768</v>
      </c>
      <c r="R214" s="25">
        <v>0.81225072453922531</v>
      </c>
    </row>
    <row r="215" spans="1:18" x14ac:dyDescent="0.25">
      <c r="A215" s="23">
        <v>18.5</v>
      </c>
      <c r="B215" s="24">
        <v>0.6811145865328867</v>
      </c>
      <c r="C215" s="24">
        <v>0.68745142321056762</v>
      </c>
      <c r="D215" s="24">
        <v>0.6937889300248542</v>
      </c>
      <c r="E215" s="24">
        <v>0.70012697422680348</v>
      </c>
      <c r="F215" s="24">
        <v>0.70646543357384817</v>
      </c>
      <c r="G215" s="24">
        <v>0.71280422784892905</v>
      </c>
      <c r="H215" s="24">
        <v>0.71914328734136201</v>
      </c>
      <c r="I215" s="24">
        <v>0.72548254234046372</v>
      </c>
      <c r="J215" s="24">
        <v>0.73182192313555028</v>
      </c>
      <c r="K215" s="24">
        <v>0.73816137052689246</v>
      </c>
      <c r="L215" s="24">
        <v>0.7445008673585799</v>
      </c>
      <c r="M215" s="24">
        <v>0.75084040698565646</v>
      </c>
      <c r="N215" s="24">
        <v>0.75717998276316523</v>
      </c>
      <c r="O215" s="24">
        <v>0.76351958804615117</v>
      </c>
      <c r="P215" s="24">
        <v>0.76985922670061135</v>
      </c>
      <c r="Q215" s="24">
        <v>0.77619894463636308</v>
      </c>
      <c r="R215" s="25">
        <v>0.78253879827417783</v>
      </c>
    </row>
    <row r="216" spans="1:18" x14ac:dyDescent="0.25">
      <c r="A216" s="23">
        <v>19</v>
      </c>
      <c r="B216" s="24">
        <v>0.64913198787733162</v>
      </c>
      <c r="C216" s="24">
        <v>0.65561641805875015</v>
      </c>
      <c r="D216" s="24">
        <v>0.66210089632704583</v>
      </c>
      <c r="E216" s="24">
        <v>0.66858543465062148</v>
      </c>
      <c r="F216" s="24">
        <v>0.67507005550425614</v>
      </c>
      <c r="G216" s="24">
        <v>0.6815548233882367</v>
      </c>
      <c r="H216" s="24">
        <v>0.68803981330922637</v>
      </c>
      <c r="I216" s="24">
        <v>0.69452510027388847</v>
      </c>
      <c r="J216" s="24">
        <v>0.70101075928888623</v>
      </c>
      <c r="K216" s="24">
        <v>0.70749687587183696</v>
      </c>
      <c r="L216" s="24">
        <v>0.71398357758417641</v>
      </c>
      <c r="M216" s="24">
        <v>0.72047100249829432</v>
      </c>
      <c r="N216" s="24">
        <v>0.72695928868658066</v>
      </c>
      <c r="O216" s="24">
        <v>0.73344857422142495</v>
      </c>
      <c r="P216" s="24">
        <v>0.73993900768617216</v>
      </c>
      <c r="Q216" s="24">
        <v>0.74643077970798521</v>
      </c>
      <c r="R216" s="25">
        <v>0.7529240914249814</v>
      </c>
    </row>
    <row r="217" spans="1:18" x14ac:dyDescent="0.25">
      <c r="A217" s="23">
        <v>19.5</v>
      </c>
      <c r="B217" s="24">
        <v>0.61823199468491075</v>
      </c>
      <c r="C217" s="24">
        <v>0.62480536148779597</v>
      </c>
      <c r="D217" s="24">
        <v>0.63137980383190584</v>
      </c>
      <c r="E217" s="24">
        <v>0.63795547840298983</v>
      </c>
      <c r="F217" s="24">
        <v>0.64453255239317397</v>
      </c>
      <c r="G217" s="24">
        <v>0.65111123502009183</v>
      </c>
      <c r="H217" s="24">
        <v>0.65769174600775193</v>
      </c>
      <c r="I217" s="24">
        <v>0.66427430508016438</v>
      </c>
      <c r="J217" s="24">
        <v>0.67085913196133806</v>
      </c>
      <c r="K217" s="24">
        <v>0.67744645688623661</v>
      </c>
      <c r="L217" s="24">
        <v>0.68403655213364212</v>
      </c>
      <c r="M217" s="24">
        <v>0.69062970049329087</v>
      </c>
      <c r="N217" s="24">
        <v>0.69722618475491926</v>
      </c>
      <c r="O217" s="24">
        <v>0.70382628770826394</v>
      </c>
      <c r="P217" s="24">
        <v>0.71043030265401508</v>
      </c>
      <c r="Q217" s="24">
        <v>0.71703856493668294</v>
      </c>
      <c r="R217" s="25">
        <v>0.72365142041173158</v>
      </c>
    </row>
    <row r="218" spans="1:18" x14ac:dyDescent="0.25">
      <c r="A218" s="23">
        <v>20</v>
      </c>
      <c r="B218" s="24">
        <v>0.58907748232824342</v>
      </c>
      <c r="C218" s="24">
        <v>0.5956649341655248</v>
      </c>
      <c r="D218" s="24">
        <v>0.60225613850245341</v>
      </c>
      <c r="E218" s="24">
        <v>0.60885139674212518</v>
      </c>
      <c r="F218" s="24">
        <v>0.61545102079401259</v>
      </c>
      <c r="G218" s="24">
        <v>0.62205536459309585</v>
      </c>
      <c r="H218" s="24">
        <v>0.62866479258073038</v>
      </c>
      <c r="I218" s="24">
        <v>0.63527966919827261</v>
      </c>
      <c r="J218" s="24">
        <v>0.64190035888707841</v>
      </c>
      <c r="K218" s="24">
        <v>0.64852723659945788</v>
      </c>
      <c r="L218" s="24">
        <v>0.65516071933153952</v>
      </c>
      <c r="M218" s="24">
        <v>0.66180123459040585</v>
      </c>
      <c r="N218" s="24">
        <v>0.66844920988313905</v>
      </c>
      <c r="O218" s="24">
        <v>0.67510507271682185</v>
      </c>
      <c r="P218" s="24">
        <v>0.68176926110949077</v>
      </c>
      <c r="Q218" s="24">
        <v>0.68844225512300261</v>
      </c>
      <c r="R218" s="25">
        <v>0.69512454533016854</v>
      </c>
    </row>
    <row r="219" spans="1:18" x14ac:dyDescent="0.25">
      <c r="A219" s="26">
        <v>20.5</v>
      </c>
      <c r="B219" s="27">
        <v>0.56249026985561645</v>
      </c>
      <c r="C219" s="27">
        <v>0.56900076043541625</v>
      </c>
      <c r="D219" s="27">
        <v>0.57551932997736266</v>
      </c>
      <c r="E219" s="27">
        <v>0.5820464246018987</v>
      </c>
      <c r="F219" s="27">
        <v>0.58858250093584341</v>
      </c>
      <c r="G219" s="27">
        <v>0.59512805763152243</v>
      </c>
      <c r="H219" s="27">
        <v>0.60168360384763764</v>
      </c>
      <c r="I219" s="27">
        <v>0.60824964874289067</v>
      </c>
      <c r="J219" s="27">
        <v>0.61482670147598395</v>
      </c>
      <c r="K219" s="27">
        <v>0.62141528171657323</v>
      </c>
      <c r="L219" s="27">
        <v>0.62801595117813402</v>
      </c>
      <c r="M219" s="27">
        <v>0.63462928208509539</v>
      </c>
      <c r="N219" s="27">
        <v>0.64125584666188706</v>
      </c>
      <c r="O219" s="27">
        <v>0.64789621713293855</v>
      </c>
      <c r="P219" s="27">
        <v>0.65455097623363379</v>
      </c>
      <c r="Q219" s="27">
        <v>0.66122074874317516</v>
      </c>
      <c r="R219" s="28">
        <v>0.66790616995171992</v>
      </c>
    </row>
  </sheetData>
  <sheetProtection algorithmName="SHA-512" hashValue="qHULbkNQYVTBmpeIh5qoNF74FYuJp4e1jwZ27YvIKWHheFBCqBrLfDR9WLu/8cj8LWDAIm7ZOBs5bEynTeGhmw==" saltValue="XoZx+RQPQ9ICiWv54CFzB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A2" sqref="A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22</v>
      </c>
      <c r="B29" s="27">
        <v>0.75</v>
      </c>
      <c r="C29" s="27" t="s">
        <v>23</v>
      </c>
      <c r="D29" s="28"/>
    </row>
    <row r="32" spans="1:4" ht="28.9" customHeight="1" x14ac:dyDescent="0.5">
      <c r="A32" s="1" t="s">
        <v>11</v>
      </c>
      <c r="B32" s="1"/>
    </row>
    <row r="33" spans="1:68" x14ac:dyDescent="0.25">
      <c r="A33" s="31"/>
      <c r="B33" s="32" t="s">
        <v>24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25</v>
      </c>
      <c r="B35" s="27">
        <v>8.0000000000000071E-2</v>
      </c>
      <c r="C35" s="27">
        <v>0.1071046666666667</v>
      </c>
      <c r="D35" s="27">
        <v>7.0759703703703949E-2</v>
      </c>
      <c r="E35" s="27">
        <v>2.6467103030303241E-2</v>
      </c>
      <c r="F35" s="27">
        <v>-8.0039999999998342E-3</v>
      </c>
      <c r="G35" s="27">
        <v>3.3852444444444532E-2</v>
      </c>
      <c r="H35" s="27">
        <v>1.356666666666673E-2</v>
      </c>
      <c r="I35" s="27">
        <v>2.6782742492013019E-2</v>
      </c>
      <c r="J35" s="27">
        <v>2.2439943769968228E-2</v>
      </c>
      <c r="K35" s="27">
        <v>1.8024765069222771E-2</v>
      </c>
      <c r="L35" s="27">
        <v>1.360958636847729E-2</v>
      </c>
      <c r="M35" s="27">
        <v>9.1944076677317847E-3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26</v>
      </c>
      <c r="B38" s="1"/>
    </row>
    <row r="39" spans="1:68" x14ac:dyDescent="0.25">
      <c r="A39" s="37"/>
      <c r="B39" s="38" t="s">
        <v>24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25</v>
      </c>
      <c r="B41" s="27">
        <v>8.0000000000000071E-2</v>
      </c>
      <c r="C41" s="27">
        <v>6.859259259259276E-2</v>
      </c>
      <c r="D41" s="27">
        <v>1.2333333333333529E-2</v>
      </c>
      <c r="E41" s="27">
        <v>1.5873333333333291E-2</v>
      </c>
      <c r="F41" s="27">
        <v>2.1426624068157759E-2</v>
      </c>
      <c r="G41" s="27">
        <v>1.2379126730564519E-2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gmnTuVdWBZvW9mjSVydjFZMAez5FAp5addxrfG5fuo1i8IX9JqMg539WqeSgfEgqIo9K305/3MPXD3KTMMVyig==" saltValue="98Q0up8t8tNBbkVdh+CxF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A2" sqref="A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27</v>
      </c>
      <c r="B29" s="27">
        <v>0.13000000000000009</v>
      </c>
      <c r="C29" s="27" t="s">
        <v>23</v>
      </c>
      <c r="D29" s="28"/>
    </row>
    <row r="34" spans="1:22" ht="28.9" customHeight="1" x14ac:dyDescent="0.5">
      <c r="A34" s="1" t="s">
        <v>28</v>
      </c>
      <c r="B34" s="1"/>
    </row>
    <row r="35" spans="1:22" x14ac:dyDescent="0.25">
      <c r="A35" s="43" t="s">
        <v>29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30</v>
      </c>
      <c r="B36" s="9">
        <v>0.13000000000000009</v>
      </c>
      <c r="C36" s="9">
        <v>0.13000000000000009</v>
      </c>
      <c r="D36" s="9">
        <v>0.13000000000000009</v>
      </c>
      <c r="E36" s="9">
        <v>0.13000000000000009</v>
      </c>
      <c r="F36" s="9">
        <v>0.13000000000000009</v>
      </c>
      <c r="G36" s="9">
        <v>0.13000000000000009</v>
      </c>
      <c r="H36" s="9">
        <v>0.13000000000000009</v>
      </c>
      <c r="I36" s="9">
        <v>0.13000000000000009</v>
      </c>
      <c r="J36" s="9">
        <v>0.13000000000000009</v>
      </c>
      <c r="K36" s="9">
        <v>0.13000000000000009</v>
      </c>
      <c r="L36" s="9">
        <v>0.13000000000000009</v>
      </c>
      <c r="M36" s="9">
        <v>0.13000000000000009</v>
      </c>
      <c r="N36" s="9">
        <v>0.13000000000000009</v>
      </c>
      <c r="O36" s="9">
        <v>0.13000000000000009</v>
      </c>
      <c r="P36" s="9">
        <v>0.13000000000000009</v>
      </c>
      <c r="Q36" s="9">
        <v>0.13000000000000009</v>
      </c>
      <c r="R36" s="9">
        <v>0.13000000000000009</v>
      </c>
      <c r="S36" s="9">
        <v>0.13000000000000009</v>
      </c>
      <c r="T36" s="9">
        <v>0.13000000000000009</v>
      </c>
      <c r="U36" s="9">
        <v>0.13000000000000009</v>
      </c>
      <c r="V36" s="10">
        <v>0.13000000000000009</v>
      </c>
    </row>
    <row r="39" spans="1:22" ht="28.9" customHeight="1" x14ac:dyDescent="0.5">
      <c r="A39" s="1" t="s">
        <v>31</v>
      </c>
      <c r="B39" s="1"/>
    </row>
    <row r="40" spans="1:22" x14ac:dyDescent="0.25">
      <c r="A40" s="43" t="s">
        <v>29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30</v>
      </c>
      <c r="B41" s="9">
        <v>0.13000000000000009</v>
      </c>
      <c r="C41" s="9">
        <v>0.13000000000000009</v>
      </c>
      <c r="D41" s="9">
        <v>0.13000000000000009</v>
      </c>
      <c r="E41" s="9">
        <v>0.13000000000000009</v>
      </c>
      <c r="F41" s="9">
        <v>0.13000000000000009</v>
      </c>
      <c r="G41" s="9">
        <v>0.13000000000000009</v>
      </c>
      <c r="H41" s="9">
        <v>0.13000000000000009</v>
      </c>
      <c r="I41" s="9">
        <v>0.13000000000000009</v>
      </c>
      <c r="J41" s="9">
        <v>0.13000000000000009</v>
      </c>
      <c r="K41" s="9">
        <v>0.13000000000000009</v>
      </c>
      <c r="L41" s="9">
        <v>0.13000000000000009</v>
      </c>
      <c r="M41" s="9">
        <v>0.13000000000000009</v>
      </c>
      <c r="N41" s="9">
        <v>0.13000000000000009</v>
      </c>
      <c r="O41" s="9">
        <v>0.13000000000000009</v>
      </c>
      <c r="P41" s="9">
        <v>0.13000000000000009</v>
      </c>
      <c r="Q41" s="9">
        <v>0.13000000000000009</v>
      </c>
      <c r="R41" s="10">
        <v>0.13000000000000009</v>
      </c>
    </row>
  </sheetData>
  <sheetProtection algorithmName="SHA-512" hashValue="bN9yWAyY3cyhIeFvva83P/ueuWYosTlmWaoCB6dmE6CVmat9yi9rqynRmc7K5XB4TJrq8g4xy7qclpQ7PzSEBQ==" saltValue="U1B+8vAGAFwko9AOkYjR9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7</v>
      </c>
      <c r="B23" s="13">
        <v>400</v>
      </c>
      <c r="C23" s="13" t="s">
        <v>8</v>
      </c>
      <c r="D23" s="14"/>
    </row>
    <row r="24" spans="1:5" x14ac:dyDescent="0.25">
      <c r="A24" s="5" t="s">
        <v>9</v>
      </c>
      <c r="B24" s="13">
        <v>14</v>
      </c>
      <c r="C24" s="13" t="s">
        <v>10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32</v>
      </c>
      <c r="B29" s="46">
        <v>100</v>
      </c>
      <c r="C29" s="46" t="s">
        <v>33</v>
      </c>
      <c r="D29" s="46" t="s">
        <v>34</v>
      </c>
      <c r="E29" s="46"/>
    </row>
    <row r="30" spans="1:5" x14ac:dyDescent="0.25">
      <c r="A30" s="46" t="s">
        <v>35</v>
      </c>
      <c r="B30" s="46">
        <v>14.7</v>
      </c>
      <c r="C30" s="46"/>
      <c r="D30" s="46" t="s">
        <v>34</v>
      </c>
      <c r="E30" s="46"/>
    </row>
    <row r="31" spans="1:5" x14ac:dyDescent="0.25">
      <c r="A31" s="46" t="s">
        <v>36</v>
      </c>
      <c r="B31" s="46">
        <v>9.0079999999999991</v>
      </c>
      <c r="C31" s="46"/>
      <c r="D31" s="46" t="s">
        <v>34</v>
      </c>
      <c r="E31" s="46"/>
    </row>
    <row r="34" spans="1:18" ht="28.9" customHeight="1" x14ac:dyDescent="0.5">
      <c r="A34" s="1" t="s">
        <v>37</v>
      </c>
      <c r="B34" s="1"/>
    </row>
    <row r="35" spans="1:18" x14ac:dyDescent="0.25">
      <c r="A35" s="47" t="s">
        <v>38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39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40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41</v>
      </c>
      <c r="B40" s="1"/>
    </row>
    <row r="41" spans="1:18" x14ac:dyDescent="0.25">
      <c r="A41" s="43" t="s">
        <v>16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42</v>
      </c>
      <c r="B42" s="6">
        <v>84.868824846999061</v>
      </c>
      <c r="C42" s="6">
        <v>85.38205479814458</v>
      </c>
      <c r="D42" s="6">
        <v>85.895284749290113</v>
      </c>
      <c r="E42" s="6">
        <v>86.408514700435632</v>
      </c>
      <c r="F42" s="6">
        <v>86.92174465158115</v>
      </c>
      <c r="G42" s="6">
        <v>87.434974602726683</v>
      </c>
      <c r="H42" s="6">
        <v>87.948204553872202</v>
      </c>
      <c r="I42" s="6">
        <v>88.461434505017721</v>
      </c>
      <c r="J42" s="6">
        <v>88.974664456163254</v>
      </c>
      <c r="K42" s="6">
        <v>89.487894407308772</v>
      </c>
      <c r="L42" s="6">
        <v>90.001124358454291</v>
      </c>
      <c r="M42" s="6">
        <v>90.514354309599824</v>
      </c>
      <c r="N42" s="6">
        <v>91.027584260745343</v>
      </c>
      <c r="O42" s="6">
        <v>91.540814211890876</v>
      </c>
      <c r="P42" s="6">
        <v>92.054044163036394</v>
      </c>
      <c r="Q42" s="6">
        <v>92.567274114181913</v>
      </c>
      <c r="R42" s="7">
        <v>93.080504065327446</v>
      </c>
    </row>
    <row r="43" spans="1:18" x14ac:dyDescent="0.25">
      <c r="A43" s="8" t="s">
        <v>43</v>
      </c>
      <c r="B43" s="9">
        <f>84.868824846999 * $B$29 / 100</f>
        <v>84.86882484699899</v>
      </c>
      <c r="C43" s="9">
        <f>85.3820547981445 * $B$29 / 100</f>
        <v>85.382054798144495</v>
      </c>
      <c r="D43" s="9">
        <f>85.8952847492901 * $B$29 / 100</f>
        <v>85.895284749290099</v>
      </c>
      <c r="E43" s="9">
        <f>86.4085147004356 * $B$29 / 100</f>
        <v>86.408514700435603</v>
      </c>
      <c r="F43" s="9">
        <f>86.9217446515811 * $B$29 / 100</f>
        <v>86.921744651581108</v>
      </c>
      <c r="G43" s="9">
        <f>87.4349746027266 * $B$29 / 100</f>
        <v>87.434974602726598</v>
      </c>
      <c r="H43" s="9">
        <f>87.9482045538722 * $B$29 / 100</f>
        <v>87.948204553872202</v>
      </c>
      <c r="I43" s="9">
        <f>88.4614345050177 * $B$29 / 100</f>
        <v>88.461434505017721</v>
      </c>
      <c r="J43" s="9">
        <f>88.9746644561632 * $B$29 / 100</f>
        <v>88.974664456163197</v>
      </c>
      <c r="K43" s="9">
        <f>89.4878944073087 * $B$29 / 100</f>
        <v>89.487894407308701</v>
      </c>
      <c r="L43" s="9">
        <f>90.0011243584542 * $B$29 / 100</f>
        <v>90.001124358454206</v>
      </c>
      <c r="M43" s="9">
        <f>90.5143543095998 * $B$29 / 100</f>
        <v>90.51435430959981</v>
      </c>
      <c r="N43" s="9">
        <f>91.0275842607453 * $B$29 / 100</f>
        <v>91.0275842607453</v>
      </c>
      <c r="O43" s="9">
        <f>91.5408142118908 * $B$29 / 100</f>
        <v>91.540814211890805</v>
      </c>
      <c r="P43" s="9">
        <f>92.0540441630364 * $B$29 / 100</f>
        <v>92.054044163036394</v>
      </c>
      <c r="Q43" s="9">
        <f>92.5672741141819 * $B$29 / 100</f>
        <v>92.567274114181885</v>
      </c>
      <c r="R43" s="10">
        <f>93.0805040653274 * $B$29 / 100</f>
        <v>93.080504065327403</v>
      </c>
    </row>
    <row r="46" spans="1:18" ht="28.9" customHeight="1" x14ac:dyDescent="0.5">
      <c r="A46" s="1" t="s">
        <v>44</v>
      </c>
      <c r="B46" s="1"/>
    </row>
    <row r="47" spans="1:18" x14ac:dyDescent="0.25">
      <c r="A47" s="43" t="s">
        <v>16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42</v>
      </c>
      <c r="B48" s="6">
        <v>84.868824846999061</v>
      </c>
      <c r="C48" s="6">
        <v>85.895284749290113</v>
      </c>
      <c r="D48" s="6">
        <v>86.92174465158115</v>
      </c>
      <c r="E48" s="6">
        <v>87.948204553872202</v>
      </c>
      <c r="F48" s="6">
        <v>88.974664456163254</v>
      </c>
      <c r="G48" s="6">
        <v>90.001124358454291</v>
      </c>
      <c r="H48" s="6">
        <v>91.027584260745343</v>
      </c>
      <c r="I48" s="6">
        <v>92.054044163036394</v>
      </c>
      <c r="J48" s="6">
        <v>93.080504065327446</v>
      </c>
      <c r="K48" s="6">
        <v>94.106963967618483</v>
      </c>
      <c r="L48" s="7">
        <v>95.133423869909535</v>
      </c>
    </row>
    <row r="49" spans="1:34" x14ac:dyDescent="0.25">
      <c r="A49" s="8" t="s">
        <v>43</v>
      </c>
      <c r="B49" s="9">
        <f>84.868824846999 * $B$29 / 100</f>
        <v>84.86882484699899</v>
      </c>
      <c r="C49" s="9">
        <f>85.8952847492901 * $B$29 / 100</f>
        <v>85.895284749290099</v>
      </c>
      <c r="D49" s="9">
        <f>86.9217446515811 * $B$29 / 100</f>
        <v>86.921744651581108</v>
      </c>
      <c r="E49" s="9">
        <f>87.9482045538722 * $B$29 / 100</f>
        <v>87.948204553872202</v>
      </c>
      <c r="F49" s="9">
        <f>88.9746644561632 * $B$29 / 100</f>
        <v>88.974664456163197</v>
      </c>
      <c r="G49" s="9">
        <f>90.0011243584542 * $B$29 / 100</f>
        <v>90.001124358454206</v>
      </c>
      <c r="H49" s="9">
        <f>91.0275842607453 * $B$29 / 100</f>
        <v>91.0275842607453</v>
      </c>
      <c r="I49" s="9">
        <f>92.0540441630364 * $B$29 / 100</f>
        <v>92.054044163036394</v>
      </c>
      <c r="J49" s="9">
        <f>93.0805040653274 * $B$29 / 100</f>
        <v>93.080504065327403</v>
      </c>
      <c r="K49" s="9">
        <f>94.1069639676184 * $B$29 / 100</f>
        <v>94.106963967618398</v>
      </c>
      <c r="L49" s="10">
        <f>95.1334238699095 * $B$29 / 100</f>
        <v>95.133423869909507</v>
      </c>
    </row>
    <row r="52" spans="1:34" ht="28.9" customHeight="1" x14ac:dyDescent="0.5">
      <c r="A52" s="1" t="s">
        <v>45</v>
      </c>
      <c r="B52" s="1"/>
    </row>
    <row r="53" spans="1:34" x14ac:dyDescent="0.25">
      <c r="A53" s="43" t="s">
        <v>16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42</v>
      </c>
      <c r="B54" s="6">
        <v>78.626056015097262</v>
      </c>
      <c r="C54" s="6">
        <v>79.874609781477616</v>
      </c>
      <c r="D54" s="6">
        <v>81.123163547857985</v>
      </c>
      <c r="E54" s="6">
        <v>82.371717314238339</v>
      </c>
      <c r="F54" s="6">
        <v>83.620271080618707</v>
      </c>
      <c r="G54" s="6">
        <v>84.868824846999061</v>
      </c>
      <c r="H54" s="6">
        <v>85.895284749290113</v>
      </c>
      <c r="I54" s="6">
        <v>86.92174465158115</v>
      </c>
      <c r="J54" s="6">
        <v>87.948204553872202</v>
      </c>
      <c r="K54" s="6">
        <v>88.974664456163254</v>
      </c>
      <c r="L54" s="6">
        <v>90.001124358454291</v>
      </c>
      <c r="M54" s="6">
        <v>91.027584260745343</v>
      </c>
      <c r="N54" s="6">
        <v>92.054044163036394</v>
      </c>
      <c r="O54" s="6">
        <v>93.080504065327446</v>
      </c>
      <c r="P54" s="6">
        <v>94.106963967618483</v>
      </c>
      <c r="Q54" s="7">
        <v>95.133423869909535</v>
      </c>
    </row>
    <row r="55" spans="1:34" x14ac:dyDescent="0.25">
      <c r="A55" s="8" t="s">
        <v>43</v>
      </c>
      <c r="B55" s="9">
        <f>78.6260560150972 * $B$29 / 100</f>
        <v>78.626056015097205</v>
      </c>
      <c r="C55" s="9">
        <f>79.8746097814776 * $B$29 / 100</f>
        <v>79.874609781477602</v>
      </c>
      <c r="D55" s="9">
        <f>81.1231635478579 * $B$29 / 100</f>
        <v>81.123163547857899</v>
      </c>
      <c r="E55" s="9">
        <f>82.3717173142383 * $B$29 / 100</f>
        <v>82.37171731423831</v>
      </c>
      <c r="F55" s="9">
        <f>83.6202710806187 * $B$29 / 100</f>
        <v>83.620271080618707</v>
      </c>
      <c r="G55" s="9">
        <f>84.868824846999 * $B$29 / 100</f>
        <v>84.86882484699899</v>
      </c>
      <c r="H55" s="9">
        <f>85.8952847492901 * $B$29 / 100</f>
        <v>85.895284749290099</v>
      </c>
      <c r="I55" s="9">
        <f>86.9217446515811 * $B$29 / 100</f>
        <v>86.921744651581108</v>
      </c>
      <c r="J55" s="9">
        <f>87.9482045538722 * $B$29 / 100</f>
        <v>87.948204553872202</v>
      </c>
      <c r="K55" s="9">
        <f>88.9746644561632 * $B$29 / 100</f>
        <v>88.974664456163197</v>
      </c>
      <c r="L55" s="9">
        <f>90.0011243584542 * $B$29 / 100</f>
        <v>90.001124358454206</v>
      </c>
      <c r="M55" s="9">
        <f>91.0275842607453 * $B$29 / 100</f>
        <v>91.0275842607453</v>
      </c>
      <c r="N55" s="9">
        <f>92.0540441630364 * $B$29 / 100</f>
        <v>92.054044163036394</v>
      </c>
      <c r="O55" s="9">
        <f>93.0805040653274 * $B$29 / 100</f>
        <v>93.080504065327403</v>
      </c>
      <c r="P55" s="9">
        <f>94.1069639676184 * $B$29 / 100</f>
        <v>94.106963967618398</v>
      </c>
      <c r="Q55" s="10">
        <f>95.1334238699095 * $B$29 / 100</f>
        <v>95.133423869909507</v>
      </c>
    </row>
    <row r="58" spans="1:34" ht="28.9" customHeight="1" x14ac:dyDescent="0.5">
      <c r="A58" s="1" t="s">
        <v>15</v>
      </c>
      <c r="B58" s="1"/>
    </row>
    <row r="59" spans="1:34" x14ac:dyDescent="0.25">
      <c r="A59" s="43" t="s">
        <v>16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42</v>
      </c>
      <c r="B60" s="6">
        <v>69.461304432176931</v>
      </c>
      <c r="C60" s="6">
        <v>70.337899257482491</v>
      </c>
      <c r="D60" s="6">
        <v>71.21449408278805</v>
      </c>
      <c r="E60" s="6">
        <v>72.23718804564453</v>
      </c>
      <c r="F60" s="6">
        <v>73.00756406638564</v>
      </c>
      <c r="G60" s="6">
        <v>73.756696326213856</v>
      </c>
      <c r="H60" s="6">
        <v>74.505828586042071</v>
      </c>
      <c r="I60" s="6">
        <v>75.379816222508325</v>
      </c>
      <c r="J60" s="6">
        <v>76.12894848233654</v>
      </c>
      <c r="K60" s="6">
        <v>76.878080742164755</v>
      </c>
      <c r="L60" s="6">
        <v>77.62721300199297</v>
      </c>
      <c r="M60" s="6">
        <v>78.501200638459224</v>
      </c>
      <c r="N60" s="6">
        <v>79.250332898287439</v>
      </c>
      <c r="O60" s="6">
        <v>79.999465158115655</v>
      </c>
      <c r="P60" s="6">
        <v>80.74859741794387</v>
      </c>
      <c r="Q60" s="6">
        <v>81.622585054410123</v>
      </c>
      <c r="R60" s="6">
        <v>82.371717314238339</v>
      </c>
      <c r="S60" s="6">
        <v>83.120849574066554</v>
      </c>
      <c r="T60" s="6">
        <v>83.869981833894769</v>
      </c>
      <c r="U60" s="6">
        <v>84.743969470361023</v>
      </c>
      <c r="V60" s="6">
        <v>85.38205479814458</v>
      </c>
      <c r="W60" s="6">
        <v>85.997930739519219</v>
      </c>
      <c r="X60" s="6">
        <v>86.716452671122951</v>
      </c>
      <c r="Y60" s="6">
        <v>87.332328612497577</v>
      </c>
      <c r="Z60" s="6">
        <v>87.948204553872202</v>
      </c>
      <c r="AA60" s="6">
        <v>88.564080495246827</v>
      </c>
      <c r="AB60" s="6">
        <v>89.282602426850559</v>
      </c>
      <c r="AC60" s="6">
        <v>89.898478368225199</v>
      </c>
      <c r="AD60" s="6">
        <v>90.514354309599824</v>
      </c>
      <c r="AE60" s="6">
        <v>91.130230250974449</v>
      </c>
      <c r="AF60" s="6">
        <v>91.848752182578181</v>
      </c>
      <c r="AG60" s="6">
        <v>92.464628123952807</v>
      </c>
      <c r="AH60" s="7">
        <v>93.080504065327446</v>
      </c>
    </row>
    <row r="61" spans="1:34" x14ac:dyDescent="0.25">
      <c r="A61" s="8" t="s">
        <v>43</v>
      </c>
      <c r="B61" s="9">
        <f>69.4613044321769 * $B$29 / 100</f>
        <v>69.461304432176902</v>
      </c>
      <c r="C61" s="9">
        <f>70.3378992574824 * $B$29 / 100</f>
        <v>70.337899257482405</v>
      </c>
      <c r="D61" s="9">
        <f>71.214494082788 * $B$29 / 100</f>
        <v>71.214494082787994</v>
      </c>
      <c r="E61" s="9">
        <f>72.2371880456445 * $B$29 / 100</f>
        <v>72.237188045644501</v>
      </c>
      <c r="F61" s="9">
        <f>73.0075640663856 * $B$29 / 100</f>
        <v>73.007564066385598</v>
      </c>
      <c r="G61" s="9">
        <f>73.7566963262138 * $B$29 / 100</f>
        <v>73.756696326213799</v>
      </c>
      <c r="H61" s="9">
        <f>74.505828586042 * $B$29 / 100</f>
        <v>74.505828586042</v>
      </c>
      <c r="I61" s="9">
        <f>75.3798162225083 * $B$29 / 100</f>
        <v>75.379816222508296</v>
      </c>
      <c r="J61" s="9">
        <f>76.1289484823365 * $B$29 / 100</f>
        <v>76.128948482336497</v>
      </c>
      <c r="K61" s="9">
        <f>76.8780807421647 * $B$29 / 100</f>
        <v>76.878080742164698</v>
      </c>
      <c r="L61" s="9">
        <f>77.6272130019929 * $B$29 / 100</f>
        <v>77.627213001992899</v>
      </c>
      <c r="M61" s="9">
        <f>78.5012006384592 * $B$29 / 100</f>
        <v>78.501200638459196</v>
      </c>
      <c r="N61" s="9">
        <f>79.2503328982874 * $B$29 / 100</f>
        <v>79.250332898287397</v>
      </c>
      <c r="O61" s="9">
        <f>79.9994651581156 * $B$29 / 100</f>
        <v>79.999465158115598</v>
      </c>
      <c r="P61" s="9">
        <f>80.7485974179438 * $B$29 / 100</f>
        <v>80.748597417943799</v>
      </c>
      <c r="Q61" s="9">
        <f>81.6225850544101 * $B$29 / 100</f>
        <v>81.622585054410095</v>
      </c>
      <c r="R61" s="9">
        <f>82.3717173142383 * $B$29 / 100</f>
        <v>82.37171731423831</v>
      </c>
      <c r="S61" s="9">
        <f>83.1208495740665 * $B$29 / 100</f>
        <v>83.120849574066511</v>
      </c>
      <c r="T61" s="9">
        <f>83.8699818338947 * $B$29 / 100</f>
        <v>83.869981833894684</v>
      </c>
      <c r="U61" s="9">
        <f>84.743969470361 * $B$29 / 100</f>
        <v>84.743969470360994</v>
      </c>
      <c r="V61" s="9">
        <f>85.3820547981445 * $B$29 / 100</f>
        <v>85.382054798144495</v>
      </c>
      <c r="W61" s="9">
        <f>85.9979307395192 * $B$29 / 100</f>
        <v>85.997930739519191</v>
      </c>
      <c r="X61" s="9">
        <f>86.7164526711229 * $B$29 / 100</f>
        <v>86.716452671122894</v>
      </c>
      <c r="Y61" s="9">
        <f>87.3323286124975 * $B$29 / 100</f>
        <v>87.33232861249752</v>
      </c>
      <c r="Z61" s="9">
        <f>87.9482045538722 * $B$29 / 100</f>
        <v>87.948204553872202</v>
      </c>
      <c r="AA61" s="9">
        <f>88.5640804952468 * $B$29 / 100</f>
        <v>88.564080495246799</v>
      </c>
      <c r="AB61" s="9">
        <f>89.2826024268505 * $B$29 / 100</f>
        <v>89.282602426850502</v>
      </c>
      <c r="AC61" s="9">
        <f>89.8984783682252 * $B$29 / 100</f>
        <v>89.898478368225199</v>
      </c>
      <c r="AD61" s="9">
        <f>90.5143543095998 * $B$29 / 100</f>
        <v>90.51435430959981</v>
      </c>
      <c r="AE61" s="9">
        <f>91.1302302509744 * $B$29 / 100</f>
        <v>91.130230250974407</v>
      </c>
      <c r="AF61" s="9">
        <f>91.8487521825781 * $B$29 / 100</f>
        <v>91.848752182578096</v>
      </c>
      <c r="AG61" s="9">
        <f>92.4646281239528 * $B$29 / 100</f>
        <v>92.464628123952807</v>
      </c>
      <c r="AH61" s="10">
        <f>93.0805040653274 * $B$29 / 100</f>
        <v>93.080504065327403</v>
      </c>
    </row>
    <row r="64" spans="1:34" ht="28.9" customHeight="1" x14ac:dyDescent="0.5">
      <c r="A64" s="1" t="s">
        <v>18</v>
      </c>
      <c r="B64" s="1"/>
    </row>
    <row r="65" spans="1:34" x14ac:dyDescent="0.25">
      <c r="A65" s="43" t="s">
        <v>13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42</v>
      </c>
      <c r="B66" s="6">
        <v>46.238039584970622</v>
      </c>
      <c r="C66" s="6">
        <v>49.042847008957111</v>
      </c>
      <c r="D66" s="6">
        <v>51.695699829160233</v>
      </c>
      <c r="E66" s="6">
        <v>54.218907393171442</v>
      </c>
      <c r="F66" s="6">
        <v>56.62980184489404</v>
      </c>
      <c r="G66" s="6">
        <v>58.942166528510199</v>
      </c>
      <c r="H66" s="6">
        <v>61.279752729325033</v>
      </c>
      <c r="I66" s="6">
        <v>63.617338930139859</v>
      </c>
      <c r="J66" s="6">
        <v>65.954925130954678</v>
      </c>
      <c r="K66" s="6">
        <v>68.292511331769518</v>
      </c>
      <c r="L66" s="6">
        <v>70.630097532584344</v>
      </c>
      <c r="M66" s="6">
        <v>72.882708689747602</v>
      </c>
      <c r="N66" s="6">
        <v>74.880394715956186</v>
      </c>
      <c r="O66" s="6">
        <v>76.878080742164755</v>
      </c>
      <c r="P66" s="6">
        <v>78.875766768373339</v>
      </c>
      <c r="Q66" s="6">
        <v>80.873452794581908</v>
      </c>
      <c r="R66" s="6">
        <v>82.871138820790492</v>
      </c>
      <c r="S66" s="6">
        <v>84.868824846999061</v>
      </c>
      <c r="T66" s="6">
        <v>86.511160690664738</v>
      </c>
      <c r="U66" s="6">
        <v>88.153496534330415</v>
      </c>
      <c r="V66" s="6">
        <v>89.795832377996092</v>
      </c>
      <c r="W66" s="6">
        <v>91.438168221661769</v>
      </c>
      <c r="X66" s="6">
        <v>93.080504065327446</v>
      </c>
      <c r="Y66" s="6">
        <v>94.722839908993109</v>
      </c>
      <c r="Z66" s="6">
        <v>96.178616906823763</v>
      </c>
      <c r="AA66" s="6">
        <v>97.572207622709413</v>
      </c>
      <c r="AB66" s="6">
        <v>98.96579833859505</v>
      </c>
      <c r="AC66" s="6">
        <v>100.3593890544807</v>
      </c>
      <c r="AD66" s="6">
        <v>101.7529797703663</v>
      </c>
      <c r="AE66" s="6">
        <v>103.146570486252</v>
      </c>
      <c r="AF66" s="6">
        <v>104.5311501635269</v>
      </c>
      <c r="AG66" s="6">
        <v>105.897628424551</v>
      </c>
      <c r="AH66" s="7">
        <v>107.24669718634109</v>
      </c>
    </row>
    <row r="67" spans="1:34" x14ac:dyDescent="0.25">
      <c r="A67" s="8" t="s">
        <v>43</v>
      </c>
      <c r="B67" s="9">
        <f>46.2380395849706 * $B$29 / 100</f>
        <v>46.238039584970601</v>
      </c>
      <c r="C67" s="9">
        <f>49.0428470089571 * $B$29 / 100</f>
        <v>49.042847008957096</v>
      </c>
      <c r="D67" s="9">
        <f>51.6956998291602 * $B$29 / 100</f>
        <v>51.695699829160191</v>
      </c>
      <c r="E67" s="9">
        <f>54.2189073931714 * $B$29 / 100</f>
        <v>54.218907393171406</v>
      </c>
      <c r="F67" s="9">
        <f>56.629801844894 * $B$29 / 100</f>
        <v>56.629801844893997</v>
      </c>
      <c r="G67" s="9">
        <f>58.9421665285102 * $B$29 / 100</f>
        <v>58.942166528510199</v>
      </c>
      <c r="H67" s="9">
        <f>61.279752729325 * $B$29 / 100</f>
        <v>61.279752729324997</v>
      </c>
      <c r="I67" s="9">
        <f>63.6173389301398 * $B$29 / 100</f>
        <v>63.617338930139802</v>
      </c>
      <c r="J67" s="9">
        <f>65.9549251309546 * $B$29 / 100</f>
        <v>65.954925130954607</v>
      </c>
      <c r="K67" s="9">
        <f>68.2925113317695 * $B$29 / 100</f>
        <v>68.292511331769504</v>
      </c>
      <c r="L67" s="9">
        <f>70.6300975325843 * $B$29 / 100</f>
        <v>70.630097532584301</v>
      </c>
      <c r="M67" s="9">
        <f>72.8827086897476 * $B$29 / 100</f>
        <v>72.882708689747602</v>
      </c>
      <c r="N67" s="9">
        <f>74.8803947159561 * $B$29 / 100</f>
        <v>74.880394715956101</v>
      </c>
      <c r="O67" s="9">
        <f>76.8780807421647 * $B$29 / 100</f>
        <v>76.878080742164698</v>
      </c>
      <c r="P67" s="9">
        <f>78.8757667683733 * $B$29 / 100</f>
        <v>78.875766768373296</v>
      </c>
      <c r="Q67" s="9">
        <f>80.8734527945819 * $B$29 / 100</f>
        <v>80.873452794581894</v>
      </c>
      <c r="R67" s="9">
        <f>82.8711388207904 * $B$29 / 100</f>
        <v>82.871138820790406</v>
      </c>
      <c r="S67" s="9">
        <f>84.868824846999 * $B$29 / 100</f>
        <v>84.86882484699899</v>
      </c>
      <c r="T67" s="9">
        <f>86.5111606906647 * $B$29 / 100</f>
        <v>86.511160690664695</v>
      </c>
      <c r="U67" s="9">
        <f>88.1534965343304 * $B$29 / 100</f>
        <v>88.153496534330401</v>
      </c>
      <c r="V67" s="9">
        <f>89.795832377996 * $B$29 / 100</f>
        <v>89.795832377996007</v>
      </c>
      <c r="W67" s="9">
        <f>91.4381682216617 * $B$29 / 100</f>
        <v>91.438168221661684</v>
      </c>
      <c r="X67" s="9">
        <f>93.0805040653274 * $B$29 / 100</f>
        <v>93.080504065327403</v>
      </c>
      <c r="Y67" s="9">
        <f>94.7228399089931 * $B$29 / 100</f>
        <v>94.722839908993095</v>
      </c>
      <c r="Z67" s="9">
        <f>96.1786169068237 * $B$29 / 100</f>
        <v>96.178616906823706</v>
      </c>
      <c r="AA67" s="9">
        <f>97.5722076227094 * $B$29 / 100</f>
        <v>97.572207622709399</v>
      </c>
      <c r="AB67" s="9">
        <f>98.965798338595 * $B$29 / 100</f>
        <v>98.965798338594993</v>
      </c>
      <c r="AC67" s="9">
        <f>100.35938905448 * $B$29 / 100</f>
        <v>100.35938905448</v>
      </c>
      <c r="AD67" s="9">
        <f>101.752979770366 * $B$29 / 100</f>
        <v>101.752979770366</v>
      </c>
      <c r="AE67" s="9">
        <f>103.146570486251 * $B$29 / 100</f>
        <v>103.14657048625101</v>
      </c>
      <c r="AF67" s="9">
        <f>104.531150163526 * $B$29 / 100</f>
        <v>104.53115016352599</v>
      </c>
      <c r="AG67" s="9">
        <f>105.897628424551 * $B$29 / 100</f>
        <v>105.897628424551</v>
      </c>
      <c r="AH67" s="10">
        <f>107.246697186341 * $B$29 / 100</f>
        <v>107.246697186341</v>
      </c>
    </row>
    <row r="70" spans="1:34" ht="28.9" customHeight="1" x14ac:dyDescent="0.5">
      <c r="A70" s="1" t="s">
        <v>46</v>
      </c>
      <c r="B70" s="1"/>
    </row>
    <row r="71" spans="1:34" x14ac:dyDescent="0.25">
      <c r="A71" s="43" t="s">
        <v>13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42</v>
      </c>
      <c r="B72" s="6">
        <v>46.238039584970622</v>
      </c>
      <c r="C72" s="6">
        <v>49.719332027538726</v>
      </c>
      <c r="D72" s="6">
        <v>52.97232909612309</v>
      </c>
      <c r="E72" s="6">
        <v>56.036803285620238</v>
      </c>
      <c r="F72" s="6">
        <v>58.942166528510199</v>
      </c>
      <c r="G72" s="6">
        <v>61.864149279528732</v>
      </c>
      <c r="H72" s="6">
        <v>64.786132030547265</v>
      </c>
      <c r="I72" s="6">
        <v>67.708114781565811</v>
      </c>
      <c r="J72" s="6">
        <v>70.630097532584344</v>
      </c>
      <c r="K72" s="6">
        <v>73.382130196299755</v>
      </c>
      <c r="L72" s="6">
        <v>75.879237729060463</v>
      </c>
      <c r="M72" s="6">
        <v>78.376345261821186</v>
      </c>
      <c r="N72" s="6">
        <v>80.873452794581908</v>
      </c>
      <c r="O72" s="6">
        <v>83.370560327342631</v>
      </c>
      <c r="P72" s="6">
        <v>85.6899927688319</v>
      </c>
      <c r="Q72" s="6">
        <v>87.742912573413989</v>
      </c>
      <c r="R72" s="6">
        <v>89.795832377996092</v>
      </c>
      <c r="S72" s="6">
        <v>91.848752182578181</v>
      </c>
      <c r="T72" s="6">
        <v>93.901671987160285</v>
      </c>
      <c r="U72" s="6">
        <v>95.830219227852353</v>
      </c>
      <c r="V72" s="6">
        <v>97.572207622709413</v>
      </c>
      <c r="W72" s="6">
        <v>99.314196017566459</v>
      </c>
      <c r="X72" s="6">
        <v>101.05618441242351</v>
      </c>
      <c r="Y72" s="6">
        <v>102.79817280728059</v>
      </c>
      <c r="Z72" s="6">
        <v>104.5318224027783</v>
      </c>
      <c r="AA72" s="6">
        <v>106.23718490799931</v>
      </c>
      <c r="AB72" s="6">
        <v>107.91560137212269</v>
      </c>
      <c r="AC72" s="6">
        <v>109.5683101167366</v>
      </c>
      <c r="AD72" s="6">
        <v>111.1964574263399</v>
      </c>
      <c r="AE72" s="6">
        <v>112.8011068496151</v>
      </c>
      <c r="AF72" s="6">
        <v>114.3832473259469</v>
      </c>
      <c r="AG72" s="6">
        <v>115.9438003135968</v>
      </c>
      <c r="AH72" s="7">
        <v>117.4836260654635</v>
      </c>
    </row>
    <row r="73" spans="1:34" x14ac:dyDescent="0.25">
      <c r="A73" s="8" t="s">
        <v>43</v>
      </c>
      <c r="B73" s="9">
        <f>46.2380395849706 * $B$29 / 100</f>
        <v>46.238039584970601</v>
      </c>
      <c r="C73" s="9">
        <f>49.7193320275387 * $B$29 / 100</f>
        <v>49.719332027538691</v>
      </c>
      <c r="D73" s="9">
        <f>52.972329096123 * $B$29 / 100</f>
        <v>52.972329096122991</v>
      </c>
      <c r="E73" s="9">
        <f>56.0368032856202 * $B$29 / 100</f>
        <v>56.036803285620202</v>
      </c>
      <c r="F73" s="9">
        <f>58.9421665285102 * $B$29 / 100</f>
        <v>58.942166528510199</v>
      </c>
      <c r="G73" s="9">
        <f>61.8641492795287 * $B$29 / 100</f>
        <v>61.864149279528689</v>
      </c>
      <c r="H73" s="9">
        <f>64.7861320305472 * $B$29 / 100</f>
        <v>64.786132030547193</v>
      </c>
      <c r="I73" s="9">
        <f>67.7081147815658 * $B$29 / 100</f>
        <v>67.708114781565797</v>
      </c>
      <c r="J73" s="9">
        <f>70.6300975325843 * $B$29 / 100</f>
        <v>70.630097532584301</v>
      </c>
      <c r="K73" s="9">
        <f>73.3821301962997 * $B$29 / 100</f>
        <v>73.382130196299698</v>
      </c>
      <c r="L73" s="9">
        <f>75.8792377290604 * $B$29 / 100</f>
        <v>75.879237729060407</v>
      </c>
      <c r="M73" s="9">
        <f>78.3763452618211 * $B$29 / 100</f>
        <v>78.376345261821101</v>
      </c>
      <c r="N73" s="9">
        <f>80.8734527945819 * $B$29 / 100</f>
        <v>80.873452794581894</v>
      </c>
      <c r="O73" s="9">
        <f>83.3705603273426 * $B$29 / 100</f>
        <v>83.370560327342616</v>
      </c>
      <c r="P73" s="9">
        <f>85.6899927688319 * $B$29 / 100</f>
        <v>85.689992768831914</v>
      </c>
      <c r="Q73" s="9">
        <f>87.7429125734139 * $B$29 / 100</f>
        <v>87.742912573413903</v>
      </c>
      <c r="R73" s="9">
        <f>89.795832377996 * $B$29 / 100</f>
        <v>89.795832377996007</v>
      </c>
      <c r="S73" s="9">
        <f>91.8487521825781 * $B$29 / 100</f>
        <v>91.848752182578096</v>
      </c>
      <c r="T73" s="9">
        <f>93.9016719871602 * $B$29 / 100</f>
        <v>93.901671987160213</v>
      </c>
      <c r="U73" s="9">
        <f>95.8302192278523 * $B$29 / 100</f>
        <v>95.830219227852297</v>
      </c>
      <c r="V73" s="9">
        <f>97.5722076227094 * $B$29 / 100</f>
        <v>97.572207622709399</v>
      </c>
      <c r="W73" s="9">
        <f>99.3141960175664 * $B$29 / 100</f>
        <v>99.314196017566417</v>
      </c>
      <c r="X73" s="9">
        <f>101.056184412423 * $B$29 / 100</f>
        <v>101.05618441242299</v>
      </c>
      <c r="Y73" s="9">
        <f>102.79817280728 * $B$29 / 100</f>
        <v>102.79817280727998</v>
      </c>
      <c r="Z73" s="9">
        <f>104.531822402778 * $B$29 / 100</f>
        <v>104.531822402778</v>
      </c>
      <c r="AA73" s="9">
        <f>106.237184907999 * $B$29 / 100</f>
        <v>106.23718490799899</v>
      </c>
      <c r="AB73" s="9">
        <f>107.915601372122 * $B$29 / 100</f>
        <v>107.915601372122</v>
      </c>
      <c r="AC73" s="9">
        <f>109.568310116736 * $B$29 / 100</f>
        <v>109.56831011673599</v>
      </c>
      <c r="AD73" s="9">
        <f>111.196457426339 * $B$29 / 100</f>
        <v>111.19645742633901</v>
      </c>
      <c r="AE73" s="9">
        <f>112.801106849615 * $B$29 / 100</f>
        <v>112.801106849615</v>
      </c>
      <c r="AF73" s="9">
        <f>114.383247325946 * $B$29 / 100</f>
        <v>114.383247325946</v>
      </c>
      <c r="AG73" s="9">
        <f>115.943800313596 * $B$29 / 100</f>
        <v>115.943800313596</v>
      </c>
      <c r="AH73" s="10">
        <f>117.483626065463 * $B$29 / 100</f>
        <v>117.483626065463</v>
      </c>
    </row>
    <row r="76" spans="1:34" ht="28.9" customHeight="1" x14ac:dyDescent="0.5">
      <c r="A76" s="1" t="s">
        <v>20</v>
      </c>
      <c r="B76" s="1"/>
    </row>
    <row r="77" spans="1:34" x14ac:dyDescent="0.25">
      <c r="A77" s="43" t="s">
        <v>16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42</v>
      </c>
      <c r="B78" s="6">
        <v>74.880394715956186</v>
      </c>
      <c r="C78" s="6">
        <v>76.12894848233654</v>
      </c>
      <c r="D78" s="6">
        <v>77.377502248716908</v>
      </c>
      <c r="E78" s="6">
        <v>78.626056015097262</v>
      </c>
      <c r="F78" s="6">
        <v>79.874609781477616</v>
      </c>
      <c r="G78" s="6">
        <v>81.123163547857985</v>
      </c>
      <c r="H78" s="6">
        <v>82.371717314238339</v>
      </c>
      <c r="I78" s="6">
        <v>83.620271080618707</v>
      </c>
      <c r="J78" s="6">
        <v>84.868824846999061</v>
      </c>
      <c r="K78" s="6">
        <v>85.895284749290113</v>
      </c>
      <c r="L78" s="6">
        <v>86.92174465158115</v>
      </c>
      <c r="M78" s="6">
        <v>87.948204553872202</v>
      </c>
      <c r="N78" s="6">
        <v>88.974664456163254</v>
      </c>
      <c r="O78" s="6">
        <v>90.001124358454291</v>
      </c>
      <c r="P78" s="6">
        <v>91.027584260745343</v>
      </c>
      <c r="Q78" s="6">
        <v>92.054044163036394</v>
      </c>
      <c r="R78" s="7">
        <v>93.080504065327446</v>
      </c>
    </row>
    <row r="79" spans="1:34" x14ac:dyDescent="0.25">
      <c r="A79" s="8" t="s">
        <v>43</v>
      </c>
      <c r="B79" s="9">
        <f>74.8803947159561 * $B$29 / 100</f>
        <v>74.880394715956101</v>
      </c>
      <c r="C79" s="9">
        <f>76.1289484823365 * $B$29 / 100</f>
        <v>76.128948482336497</v>
      </c>
      <c r="D79" s="9">
        <f>77.3775022487169 * $B$29 / 100</f>
        <v>77.377502248716894</v>
      </c>
      <c r="E79" s="9">
        <f>78.6260560150972 * $B$29 / 100</f>
        <v>78.626056015097205</v>
      </c>
      <c r="F79" s="9">
        <f>79.8746097814776 * $B$29 / 100</f>
        <v>79.874609781477602</v>
      </c>
      <c r="G79" s="9">
        <f>81.1231635478579 * $B$29 / 100</f>
        <v>81.123163547857899</v>
      </c>
      <c r="H79" s="9">
        <f>82.3717173142383 * $B$29 / 100</f>
        <v>82.37171731423831</v>
      </c>
      <c r="I79" s="9">
        <f>83.6202710806187 * $B$29 / 100</f>
        <v>83.620271080618707</v>
      </c>
      <c r="J79" s="9">
        <f>84.868824846999 * $B$29 / 100</f>
        <v>84.86882484699899</v>
      </c>
      <c r="K79" s="9">
        <f>85.8952847492901 * $B$29 / 100</f>
        <v>85.895284749290099</v>
      </c>
      <c r="L79" s="9">
        <f>86.9217446515811 * $B$29 / 100</f>
        <v>86.921744651581108</v>
      </c>
      <c r="M79" s="9">
        <f>87.9482045538722 * $B$29 / 100</f>
        <v>87.948204553872202</v>
      </c>
      <c r="N79" s="9">
        <f>88.9746644561632 * $B$29 / 100</f>
        <v>88.974664456163197</v>
      </c>
      <c r="O79" s="9">
        <f>90.0011243584542 * $B$29 / 100</f>
        <v>90.001124358454206</v>
      </c>
      <c r="P79" s="9">
        <f>91.0275842607453 * $B$29 / 100</f>
        <v>91.0275842607453</v>
      </c>
      <c r="Q79" s="9">
        <f>92.0540441630364 * $B$29 / 100</f>
        <v>92.054044163036394</v>
      </c>
      <c r="R79" s="10">
        <f>93.0805040653274 * $B$29 / 100</f>
        <v>93.080504065327403</v>
      </c>
    </row>
  </sheetData>
  <sheetProtection algorithmName="SHA-512" hashValue="n/gNyeKsndtolCCqmeRFCe3Zos1Ud7NX3z7eoHW6sn58lDRqZRNqXK6IaQSClnEeFHH2u1YQZJWfPaa7SXQ25g==" saltValue="1i1Dcm7KEmNhkdeIOu5BZA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2022-05-20T03:29:38Z</dcterms:created>
  <dcterms:modified xsi:type="dcterms:W3CDTF">2022-05-23T00:02:49Z</dcterms:modified>
</cp:coreProperties>
</file>