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\Tuning Data Locked\Holley\"/>
    </mc:Choice>
  </mc:AlternateContent>
  <xr:revisionPtr revIDLastSave="0" documentId="8_{39D241DE-99CA-40A2-90E2-2E7B0327340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olle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1" i="1" l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B75" i="1"/>
  <c r="B74" i="1"/>
  <c r="G29" i="1"/>
</calcChain>
</file>

<file path=xl/sharedStrings.xml><?xml version="1.0" encoding="utf-8"?>
<sst xmlns="http://schemas.openxmlformats.org/spreadsheetml/2006/main" count="28" uniqueCount="25">
  <si>
    <t>Holley</t>
  </si>
  <si>
    <t>Injector Type:</t>
  </si>
  <si>
    <t>Matched Set:</t>
  </si>
  <si>
    <t>None selected</t>
  </si>
  <si>
    <t>Report Date:</t>
  </si>
  <si>
    <t>21/02/2023</t>
  </si>
  <si>
    <t>(c) Injectors Online Pty Ltd ATF Injectors Online Trust 2020</t>
  </si>
  <si>
    <t>Reference Voltage:</t>
  </si>
  <si>
    <t>V</t>
  </si>
  <si>
    <t>Minimum Pulse Width:</t>
  </si>
  <si>
    <t>ms</t>
  </si>
  <si>
    <t>Fuel Pressure [psi]</t>
  </si>
  <si>
    <t>Edit to update. Range: 29 to 110</t>
  </si>
  <si>
    <t>High Flow Offset [ms]</t>
  </si>
  <si>
    <t>Voltage [V]</t>
  </si>
  <si>
    <t>Differential Pressure [psi]</t>
  </si>
  <si>
    <t>High Flow Slope [cc/min]</t>
  </si>
  <si>
    <t>Injector Flow Rate</t>
  </si>
  <si>
    <t>Imperial</t>
  </si>
  <si>
    <t>lb/hr</t>
  </si>
  <si>
    <t>Metric</t>
  </si>
  <si>
    <t>cc/min</t>
  </si>
  <si>
    <t>Injector Offset</t>
  </si>
  <si>
    <t>Offset [ms]</t>
  </si>
  <si>
    <t>HP950S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</si>
</sst>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###"/>
    <numFmt numFmtId="166" formatCode="0."/>
    <numFmt numFmtId="167" formatCode="0.0"/>
    <numFmt numFmtId="168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7" fontId="2" fillId="2" borderId="13" xfId="0" applyNumberFormat="1" applyFont="1" applyFill="1" applyBorder="1"/>
    <xf numFmtId="167" fontId="2" fillId="2" borderId="14" xfId="0" applyNumberFormat="1" applyFont="1" applyFill="1" applyBorder="1"/>
    <xf numFmtId="167" fontId="2" fillId="2" borderId="15" xfId="0" applyNumberFormat="1" applyFont="1" applyFill="1" applyBorder="1"/>
    <xf numFmtId="168" fontId="0" fillId="3" borderId="7" xfId="0" applyNumberFormat="1" applyFill="1" applyBorder="1"/>
    <xf numFmtId="168" fontId="0" fillId="3" borderId="8" xfId="0" applyNumberFormat="1" applyFill="1" applyBorder="1"/>
    <xf numFmtId="166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1"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63D5AE-B7EC-4E6C-8D89-DC7E74363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R81"/>
  <sheetViews>
    <sheetView tabSelected="1" workbookViewId="0">
      <selection activeCell="B29" sqref="B29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18" x14ac:dyDescent="0.25">
      <c r="A17" s="5" t="s">
        <v>1</v>
      </c>
      <c r="B17" s="6" t="s">
        <v>24</v>
      </c>
      <c r="C17" s="6"/>
      <c r="D17" s="7"/>
    </row>
    <row r="18" spans="1:18" x14ac:dyDescent="0.25">
      <c r="A18" s="5" t="s">
        <v>2</v>
      </c>
      <c r="B18" s="6" t="s">
        <v>3</v>
      </c>
      <c r="C18" s="6"/>
      <c r="D18" s="7"/>
    </row>
    <row r="19" spans="1:18" x14ac:dyDescent="0.25">
      <c r="A19" s="5" t="s">
        <v>4</v>
      </c>
      <c r="B19" s="6" t="s">
        <v>5</v>
      </c>
      <c r="C19" s="6"/>
      <c r="D19" s="7"/>
    </row>
    <row r="20" spans="1:18" x14ac:dyDescent="0.25">
      <c r="A20" s="8"/>
      <c r="B20" s="9"/>
      <c r="C20" s="9"/>
      <c r="D20" s="10"/>
    </row>
    <row r="21" spans="1:18" x14ac:dyDescent="0.25">
      <c r="A21" t="s">
        <v>6</v>
      </c>
    </row>
    <row r="23" spans="1:18" x14ac:dyDescent="0.25">
      <c r="A23" s="2"/>
      <c r="B23" s="11"/>
      <c r="C23" s="11"/>
      <c r="D23" s="12"/>
    </row>
    <row r="24" spans="1:18" x14ac:dyDescent="0.25">
      <c r="A24" s="5" t="s">
        <v>7</v>
      </c>
      <c r="B24" s="13">
        <v>14</v>
      </c>
      <c r="C24" s="13" t="s">
        <v>8</v>
      </c>
      <c r="D24" s="14"/>
    </row>
    <row r="25" spans="1:18" x14ac:dyDescent="0.25">
      <c r="A25" s="5" t="s">
        <v>9</v>
      </c>
      <c r="B25" s="6">
        <v>0.18999999999999989</v>
      </c>
      <c r="C25" s="13" t="s">
        <v>10</v>
      </c>
      <c r="D25" s="14"/>
    </row>
    <row r="26" spans="1:18" x14ac:dyDescent="0.25">
      <c r="A26" s="8"/>
      <c r="B26" s="15"/>
      <c r="C26" s="15"/>
      <c r="D26" s="16"/>
    </row>
    <row r="29" spans="1:18" x14ac:dyDescent="0.25">
      <c r="A29" s="17" t="s">
        <v>11</v>
      </c>
      <c r="B29" s="28">
        <v>58.015999999999998</v>
      </c>
      <c r="C29" s="17" t="s">
        <v>12</v>
      </c>
      <c r="D29" s="17"/>
      <c r="E29" s="17"/>
      <c r="F29" s="17"/>
      <c r="G29" t="str">
        <f>IF(AND($B$29&gt;=29, $B$29&lt;=110), "", "Invalid value! Calculated values below may not be valid for this value.")</f>
        <v/>
      </c>
    </row>
    <row r="31" spans="1:18" ht="31.5" hidden="1" x14ac:dyDescent="0.5">
      <c r="A31" s="1" t="s">
        <v>13</v>
      </c>
      <c r="B31" s="1"/>
    </row>
    <row r="32" spans="1:18" hidden="1" x14ac:dyDescent="0.25">
      <c r="A32" s="2"/>
      <c r="B32" s="18" t="s">
        <v>14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</row>
    <row r="33" spans="1:18" hidden="1" x14ac:dyDescent="0.25">
      <c r="A33" s="20" t="s">
        <v>15</v>
      </c>
      <c r="B33" s="21">
        <v>8</v>
      </c>
      <c r="C33" s="21">
        <v>8.8000000000000007</v>
      </c>
      <c r="D33" s="21">
        <v>9.6</v>
      </c>
      <c r="E33" s="21">
        <v>10.4</v>
      </c>
      <c r="F33" s="21">
        <v>11.2</v>
      </c>
      <c r="G33" s="21">
        <v>12</v>
      </c>
      <c r="H33" s="21">
        <v>12.8</v>
      </c>
      <c r="I33" s="21">
        <v>13.6</v>
      </c>
      <c r="J33" s="21">
        <v>14</v>
      </c>
      <c r="K33" s="21">
        <v>14.4</v>
      </c>
      <c r="L33" s="21">
        <v>15.2</v>
      </c>
      <c r="M33" s="21">
        <v>16</v>
      </c>
      <c r="N33" s="21">
        <v>16.8</v>
      </c>
      <c r="O33" s="21">
        <v>17.600000000000001</v>
      </c>
      <c r="P33" s="21">
        <v>18.399999999999999</v>
      </c>
      <c r="Q33" s="21">
        <v>19.2</v>
      </c>
      <c r="R33" s="22">
        <v>20</v>
      </c>
    </row>
    <row r="34" spans="1:18" hidden="1" x14ac:dyDescent="0.25">
      <c r="A34" s="5">
        <v>29</v>
      </c>
      <c r="B34" s="6">
        <v>2.0916798655268019</v>
      </c>
      <c r="C34" s="6">
        <v>1.8122449621255019</v>
      </c>
      <c r="D34" s="6">
        <v>1.5857056055709</v>
      </c>
      <c r="E34" s="6">
        <v>1.4066605889633279</v>
      </c>
      <c r="F34" s="6">
        <v>1.2650601620597699</v>
      </c>
      <c r="G34" s="6">
        <v>1.1507740995661231</v>
      </c>
      <c r="H34" s="6">
        <v>1.0600796344401779</v>
      </c>
      <c r="I34" s="6">
        <v>0.98356954888894788</v>
      </c>
      <c r="J34" s="6">
        <v>0.94933388043412736</v>
      </c>
      <c r="K34" s="6">
        <v>0.91758758412956209</v>
      </c>
      <c r="L34" s="6">
        <v>0.85774050708631577</v>
      </c>
      <c r="M34" s="6">
        <v>0.80089503451600197</v>
      </c>
      <c r="N34" s="6">
        <v>0.74527560910981783</v>
      </c>
      <c r="O34" s="6">
        <v>0.68981238000921374</v>
      </c>
      <c r="P34" s="6">
        <v>0.63465095188169141</v>
      </c>
      <c r="Q34" s="6">
        <v>0.58105460881886228</v>
      </c>
      <c r="R34" s="7">
        <v>0.53083009429483874</v>
      </c>
    </row>
    <row r="35" spans="1:18" hidden="1" x14ac:dyDescent="0.25">
      <c r="A35" s="5">
        <v>34.4</v>
      </c>
      <c r="B35" s="6">
        <v>2.189391236064147</v>
      </c>
      <c r="C35" s="6">
        <v>1.8868663563950001</v>
      </c>
      <c r="D35" s="6">
        <v>1.6415304249891409</v>
      </c>
      <c r="E35" s="6">
        <v>1.447943436992247</v>
      </c>
      <c r="F35" s="6">
        <v>1.295604359871674</v>
      </c>
      <c r="G35" s="6">
        <v>1.1737243300221869</v>
      </c>
      <c r="H35" s="6">
        <v>1.0786260614803529</v>
      </c>
      <c r="I35" s="6">
        <v>1.000036342120542</v>
      </c>
      <c r="J35" s="6">
        <v>0.96552985620743659</v>
      </c>
      <c r="K35" s="6">
        <v>0.93409601255445707</v>
      </c>
      <c r="L35" s="6">
        <v>0.87596055741677104</v>
      </c>
      <c r="M35" s="6">
        <v>0.82200215780390984</v>
      </c>
      <c r="N35" s="6">
        <v>0.77016253218430786</v>
      </c>
      <c r="O35" s="6">
        <v>0.71883404066831325</v>
      </c>
      <c r="P35" s="6">
        <v>0.66779528466723104</v>
      </c>
      <c r="Q35" s="6">
        <v>0.61785826598305238</v>
      </c>
      <c r="R35" s="7">
        <v>0.57049929508029351</v>
      </c>
    </row>
    <row r="36" spans="1:18" hidden="1" x14ac:dyDescent="0.25">
      <c r="A36" s="5">
        <v>39.799999999999997</v>
      </c>
      <c r="B36" s="6">
        <v>2.2871340658669279</v>
      </c>
      <c r="C36" s="6">
        <v>1.961513155243547</v>
      </c>
      <c r="D36" s="6">
        <v>1.6973752122174179</v>
      </c>
      <c r="E36" s="6">
        <v>1.489241485472681</v>
      </c>
      <c r="F36" s="6">
        <v>1.326159660187064</v>
      </c>
      <c r="G36" s="6">
        <v>1.1966821829510861</v>
      </c>
      <c r="H36" s="6">
        <v>1.097177351866317</v>
      </c>
      <c r="I36" s="6">
        <v>1.0165058574882579</v>
      </c>
      <c r="J36" s="6">
        <v>0.98172771523104974</v>
      </c>
      <c r="K36" s="6">
        <v>0.95060569131629713</v>
      </c>
      <c r="L36" s="6">
        <v>0.89418105569548678</v>
      </c>
      <c r="M36" s="6">
        <v>0.84310954456877052</v>
      </c>
      <c r="N36" s="6">
        <v>0.79505025516804917</v>
      </c>
      <c r="O36" s="6">
        <v>0.74785765558633976</v>
      </c>
      <c r="P36" s="6">
        <v>0.70094339547186535</v>
      </c>
      <c r="Q36" s="6">
        <v>0.6546681943369963</v>
      </c>
      <c r="R36" s="7">
        <v>0.6101778781435383</v>
      </c>
    </row>
    <row r="37" spans="1:18" hidden="1" x14ac:dyDescent="0.25">
      <c r="A37" s="5">
        <v>45.2</v>
      </c>
      <c r="B37" s="6">
        <v>2.3946438037295752</v>
      </c>
      <c r="C37" s="6">
        <v>2.0443589441524739</v>
      </c>
      <c r="D37" s="6">
        <v>1.7599814520731341</v>
      </c>
      <c r="E37" s="6">
        <v>1.5360046947613699</v>
      </c>
      <c r="F37" s="6">
        <v>1.3610250751052839</v>
      </c>
      <c r="G37" s="6">
        <v>1.2229254848439359</v>
      </c>
      <c r="H37" s="6">
        <v>1.1181415362383229</v>
      </c>
      <c r="I37" s="6">
        <v>1.034646092430652</v>
      </c>
      <c r="J37" s="6">
        <v>0.999274099336115</v>
      </c>
      <c r="K37" s="6">
        <v>0.96818516085521034</v>
      </c>
      <c r="L37" s="6">
        <v>0.91301166156742752</v>
      </c>
      <c r="M37" s="6">
        <v>0.86449773630955618</v>
      </c>
      <c r="N37" s="6">
        <v>0.82004159117138298</v>
      </c>
      <c r="O37" s="6">
        <v>0.77693807213417421</v>
      </c>
      <c r="P37" s="6">
        <v>0.7342427421302804</v>
      </c>
      <c r="Q37" s="6">
        <v>0.69186503838245139</v>
      </c>
      <c r="R37" s="7">
        <v>0.65060943730257137</v>
      </c>
    </row>
    <row r="38" spans="1:18" hidden="1" x14ac:dyDescent="0.25">
      <c r="A38" s="5">
        <v>50.6</v>
      </c>
      <c r="B38" s="6">
        <v>2.52363148159117</v>
      </c>
      <c r="C38" s="6">
        <v>2.1452347396396751</v>
      </c>
      <c r="D38" s="6">
        <v>1.837456478749377</v>
      </c>
      <c r="E38" s="6">
        <v>1.5947860775810081</v>
      </c>
      <c r="F38" s="6">
        <v>1.4053686567330459</v>
      </c>
      <c r="G38" s="6">
        <v>1.2563936602878449</v>
      </c>
      <c r="H38" s="6">
        <v>1.1444118002763159</v>
      </c>
      <c r="I38" s="6">
        <v>1.0564603268168871</v>
      </c>
      <c r="J38" s="6">
        <v>1.019785960397549</v>
      </c>
      <c r="K38" s="6">
        <v>0.9881171560839902</v>
      </c>
      <c r="L38" s="6">
        <v>0.93318392584342713</v>
      </c>
      <c r="M38" s="6">
        <v>0.88650343283152333</v>
      </c>
      <c r="N38" s="6">
        <v>0.84526077760642737</v>
      </c>
      <c r="O38" s="6">
        <v>0.80614339842717853</v>
      </c>
      <c r="P38" s="6">
        <v>0.76787466431549323</v>
      </c>
      <c r="Q38" s="6">
        <v>0.72991273020450009</v>
      </c>
      <c r="R38" s="7">
        <v>0.69269683015092043</v>
      </c>
    </row>
    <row r="39" spans="1:18" hidden="1" x14ac:dyDescent="0.25">
      <c r="A39" s="5">
        <v>56</v>
      </c>
      <c r="B39" s="6">
        <v>2.6526191594527639</v>
      </c>
      <c r="C39" s="6">
        <v>2.246110535126876</v>
      </c>
      <c r="D39" s="6">
        <v>1.91493150542562</v>
      </c>
      <c r="E39" s="6">
        <v>1.6535674604006469</v>
      </c>
      <c r="F39" s="6">
        <v>1.4497122383608081</v>
      </c>
      <c r="G39" s="6">
        <v>1.2898618357317531</v>
      </c>
      <c r="H39" s="6">
        <v>1.1706820643143081</v>
      </c>
      <c r="I39" s="6">
        <v>1.078274561203123</v>
      </c>
      <c r="J39" s="6">
        <v>1.040297821458982</v>
      </c>
      <c r="K39" s="6">
        <v>1.0080491513127701</v>
      </c>
      <c r="L39" s="6">
        <v>0.95335619011942674</v>
      </c>
      <c r="M39" s="6">
        <v>0.90850912935349026</v>
      </c>
      <c r="N39" s="6">
        <v>0.87047996404147177</v>
      </c>
      <c r="O39" s="6">
        <v>0.83534872472018307</v>
      </c>
      <c r="P39" s="6">
        <v>0.80150658650070605</v>
      </c>
      <c r="Q39" s="6">
        <v>0.76796042202654857</v>
      </c>
      <c r="R39" s="7">
        <v>0.73478422299926949</v>
      </c>
    </row>
    <row r="40" spans="1:18" hidden="1" x14ac:dyDescent="0.25">
      <c r="A40" s="5">
        <v>61.400000000000013</v>
      </c>
      <c r="B40" s="6">
        <v>2.8086729627193541</v>
      </c>
      <c r="C40" s="6">
        <v>2.370327054581773</v>
      </c>
      <c r="D40" s="6">
        <v>2.012283233682727</v>
      </c>
      <c r="E40" s="6">
        <v>1.7290446830523261</v>
      </c>
      <c r="F40" s="6">
        <v>1.507853958709795</v>
      </c>
      <c r="G40" s="6">
        <v>1.334491827836539</v>
      </c>
      <c r="H40" s="6">
        <v>1.205782765178379</v>
      </c>
      <c r="I40" s="6">
        <v>1.106849231631104</v>
      </c>
      <c r="J40" s="6">
        <v>1.0666331353139209</v>
      </c>
      <c r="K40" s="6">
        <v>1.0329547424369721</v>
      </c>
      <c r="L40" s="6">
        <v>0.97699837078253093</v>
      </c>
      <c r="M40" s="6">
        <v>0.93274244180471311</v>
      </c>
      <c r="N40" s="6">
        <v>0.89698940817347261</v>
      </c>
      <c r="O40" s="6">
        <v>0.86516832952831202</v>
      </c>
      <c r="P40" s="6">
        <v>0.8353599686572194</v>
      </c>
      <c r="Q40" s="6">
        <v>0.80611991591407739</v>
      </c>
      <c r="R40" s="7">
        <v>0.777135139057749</v>
      </c>
    </row>
    <row r="41" spans="1:18" hidden="1" x14ac:dyDescent="0.25">
      <c r="A41" s="5">
        <v>66.800000000000011</v>
      </c>
      <c r="B41" s="6">
        <v>2.980851266227218</v>
      </c>
      <c r="C41" s="6">
        <v>2.5084486861876369</v>
      </c>
      <c r="D41" s="6">
        <v>2.121476401179498</v>
      </c>
      <c r="E41" s="6">
        <v>1.814468363476285</v>
      </c>
      <c r="F41" s="6">
        <v>1.574215846807596</v>
      </c>
      <c r="G41" s="6">
        <v>1.385771412845676</v>
      </c>
      <c r="H41" s="6">
        <v>1.246144151811176</v>
      </c>
      <c r="I41" s="6">
        <v>1.139451395871188</v>
      </c>
      <c r="J41" s="6">
        <v>1.0964377401947769</v>
      </c>
      <c r="K41" s="6">
        <v>1.0608233268605749</v>
      </c>
      <c r="L41" s="6">
        <v>1.002707735676251</v>
      </c>
      <c r="M41" s="6">
        <v>0.95830284459676907</v>
      </c>
      <c r="N41" s="6">
        <v>0.92426751646536243</v>
      </c>
      <c r="O41" s="6">
        <v>0.89535388749438738</v>
      </c>
      <c r="P41" s="6">
        <v>0.86934528441365677</v>
      </c>
      <c r="Q41" s="6">
        <v>0.8443460152874237</v>
      </c>
      <c r="R41" s="7">
        <v>0.81964304766694429</v>
      </c>
    </row>
    <row r="42" spans="1:18" hidden="1" x14ac:dyDescent="0.25">
      <c r="A42" s="5">
        <v>72.2</v>
      </c>
      <c r="B42" s="6">
        <v>3.153029569735081</v>
      </c>
      <c r="C42" s="6">
        <v>2.6465703177935</v>
      </c>
      <c r="D42" s="6">
        <v>2.230669568676269</v>
      </c>
      <c r="E42" s="6">
        <v>1.899892043900244</v>
      </c>
      <c r="F42" s="6">
        <v>1.6405777349053969</v>
      </c>
      <c r="G42" s="6">
        <v>1.4370509978548129</v>
      </c>
      <c r="H42" s="6">
        <v>1.286505538443973</v>
      </c>
      <c r="I42" s="6">
        <v>1.172053560111272</v>
      </c>
      <c r="J42" s="6">
        <v>1.1262423450756329</v>
      </c>
      <c r="K42" s="6">
        <v>1.088691911284178</v>
      </c>
      <c r="L42" s="6">
        <v>1.02841710056997</v>
      </c>
      <c r="M42" s="6">
        <v>0.98386324738882514</v>
      </c>
      <c r="N42" s="6">
        <v>0.95154562475725213</v>
      </c>
      <c r="O42" s="6">
        <v>0.92553944546046263</v>
      </c>
      <c r="P42" s="6">
        <v>0.90333060017009392</v>
      </c>
      <c r="Q42" s="6">
        <v>0.88257211466077012</v>
      </c>
      <c r="R42" s="7">
        <v>0.86215095627613969</v>
      </c>
    </row>
    <row r="43" spans="1:18" hidden="1" x14ac:dyDescent="0.25">
      <c r="A43" s="5">
        <v>77.599999999999994</v>
      </c>
      <c r="B43" s="6">
        <v>3.3788981457647451</v>
      </c>
      <c r="C43" s="6">
        <v>2.831915826294114</v>
      </c>
      <c r="D43" s="6">
        <v>2.381012594975132</v>
      </c>
      <c r="E43" s="6">
        <v>2.0208166406958941</v>
      </c>
      <c r="F43" s="6">
        <v>1.7372166726067459</v>
      </c>
      <c r="G43" s="6">
        <v>1.5137761432337471</v>
      </c>
      <c r="H43" s="6">
        <v>1.347938770002937</v>
      </c>
      <c r="I43" s="6">
        <v>1.221746231368285</v>
      </c>
      <c r="J43" s="6">
        <v>1.171293929594196</v>
      </c>
      <c r="K43" s="6">
        <v>1.130094740477726</v>
      </c>
      <c r="L43" s="6">
        <v>1.064529523648919</v>
      </c>
      <c r="M43" s="6">
        <v>1.017087899315777</v>
      </c>
      <c r="N43" s="6">
        <v>0.98420694692383015</v>
      </c>
      <c r="O43" s="6">
        <v>0.95921955957540561</v>
      </c>
      <c r="P43" s="6">
        <v>0.93934689001183802</v>
      </c>
      <c r="Q43" s="6">
        <v>0.9217906817181245</v>
      </c>
      <c r="R43" s="7">
        <v>0.90500520370243387</v>
      </c>
    </row>
    <row r="44" spans="1:18" hidden="1" x14ac:dyDescent="0.25">
      <c r="A44" s="5">
        <v>83</v>
      </c>
      <c r="B44" s="6">
        <v>3.6081487862052319</v>
      </c>
      <c r="C44" s="6">
        <v>3.0202360671975481</v>
      </c>
      <c r="D44" s="6">
        <v>2.53394773836389</v>
      </c>
      <c r="E44" s="6">
        <v>2.143977515688186</v>
      </c>
      <c r="F44" s="6">
        <v>1.835762826031152</v>
      </c>
      <c r="G44" s="6">
        <v>1.5921041585572351</v>
      </c>
      <c r="H44" s="6">
        <v>1.410699361872211</v>
      </c>
      <c r="I44" s="6">
        <v>1.2725154699964429</v>
      </c>
      <c r="J44" s="6">
        <v>1.2173059537749771</v>
      </c>
      <c r="K44" s="6">
        <v>1.1723501205229261</v>
      </c>
      <c r="L44" s="6">
        <v>1.101297257479694</v>
      </c>
      <c r="M44" s="6">
        <v>1.0507953385898099</v>
      </c>
      <c r="N44" s="6">
        <v>1.0172073691770029</v>
      </c>
      <c r="O44" s="6">
        <v>0.99311980321153737</v>
      </c>
      <c r="P44" s="6">
        <v>0.97549111522903464</v>
      </c>
      <c r="Q44" s="6">
        <v>0.96107176642486558</v>
      </c>
      <c r="R44" s="7">
        <v>0.94788126774712822</v>
      </c>
    </row>
    <row r="45" spans="1:18" hidden="1" x14ac:dyDescent="0.25">
      <c r="A45" s="5">
        <v>88.4</v>
      </c>
      <c r="B45" s="6">
        <v>3.8559728738899781</v>
      </c>
      <c r="C45" s="6">
        <v>3.2251415205190042</v>
      </c>
      <c r="D45" s="6">
        <v>2.7015861411332782</v>
      </c>
      <c r="E45" s="6">
        <v>2.2800748356282932</v>
      </c>
      <c r="F45" s="6">
        <v>1.9455937485751389</v>
      </c>
      <c r="G45" s="6">
        <v>1.680171548960913</v>
      </c>
      <c r="H45" s="6">
        <v>1.4817779302026</v>
      </c>
      <c r="I45" s="6">
        <v>1.330287568255486</v>
      </c>
      <c r="J45" s="6">
        <v>1.269703134842342</v>
      </c>
      <c r="K45" s="6">
        <v>1.220408381973358</v>
      </c>
      <c r="L45" s="6">
        <v>1.1427830330946289</v>
      </c>
      <c r="M45" s="6">
        <v>1.088242261815775</v>
      </c>
      <c r="N45" s="6">
        <v>1.053092712970197</v>
      </c>
      <c r="O45" s="6">
        <v>1.029156687764623</v>
      </c>
      <c r="P45" s="6">
        <v>1.0131388393446981</v>
      </c>
      <c r="Q45" s="6">
        <v>1.0013383466161649</v>
      </c>
      <c r="R45" s="7">
        <v>0.99133110565131621</v>
      </c>
    </row>
    <row r="46" spans="1:18" hidden="1" x14ac:dyDescent="0.25">
      <c r="A46" s="5">
        <v>93.800000000000011</v>
      </c>
      <c r="B46" s="6">
        <v>4.1581134962483421</v>
      </c>
      <c r="C46" s="6">
        <v>3.478549077597815</v>
      </c>
      <c r="D46" s="6">
        <v>2.912223029184386</v>
      </c>
      <c r="E46" s="6">
        <v>2.454003735851833</v>
      </c>
      <c r="F46" s="6">
        <v>2.0884260598816198</v>
      </c>
      <c r="G46" s="6">
        <v>1.796720949046771</v>
      </c>
      <c r="H46" s="6">
        <v>1.5771817436489231</v>
      </c>
      <c r="I46" s="6">
        <v>1.4085389595048481</v>
      </c>
      <c r="J46" s="6">
        <v>1.3407731875024509</v>
      </c>
      <c r="K46" s="6">
        <v>1.2854366977658389</v>
      </c>
      <c r="L46" s="6">
        <v>1.1980663378806859</v>
      </c>
      <c r="M46" s="6">
        <v>1.1366250014825701</v>
      </c>
      <c r="N46" s="6">
        <v>1.097414774987989</v>
      </c>
      <c r="O46" s="6">
        <v>1.0714420047667099</v>
      </c>
      <c r="P46" s="6">
        <v>1.0551834236111099</v>
      </c>
      <c r="Q46" s="6">
        <v>1.044486928137307</v>
      </c>
      <c r="R46" s="7">
        <v>1.0364588985050689</v>
      </c>
    </row>
    <row r="47" spans="1:18" hidden="1" x14ac:dyDescent="0.25">
      <c r="A47" s="5">
        <v>99.2</v>
      </c>
      <c r="B47" s="6">
        <v>4.4602541186067066</v>
      </c>
      <c r="C47" s="6">
        <v>3.7319566346766262</v>
      </c>
      <c r="D47" s="6">
        <v>3.1228599172354952</v>
      </c>
      <c r="E47" s="6">
        <v>2.6279326360753741</v>
      </c>
      <c r="F47" s="6">
        <v>2.2312583711881011</v>
      </c>
      <c r="G47" s="6">
        <v>1.9132703491326299</v>
      </c>
      <c r="H47" s="6">
        <v>1.6725855570952459</v>
      </c>
      <c r="I47" s="6">
        <v>1.4867903507542091</v>
      </c>
      <c r="J47" s="6">
        <v>1.41184324016256</v>
      </c>
      <c r="K47" s="6">
        <v>1.35046501355832</v>
      </c>
      <c r="L47" s="6">
        <v>1.253349642666743</v>
      </c>
      <c r="M47" s="6">
        <v>1.185007741149364</v>
      </c>
      <c r="N47" s="6">
        <v>1.1417368370057801</v>
      </c>
      <c r="O47" s="6">
        <v>1.113727321768796</v>
      </c>
      <c r="P47" s="6">
        <v>1.0972280078775221</v>
      </c>
      <c r="Q47" s="6">
        <v>1.0876355096584489</v>
      </c>
      <c r="R47" s="7">
        <v>1.0815866913588219</v>
      </c>
    </row>
    <row r="48" spans="1:18" hidden="1" x14ac:dyDescent="0.25">
      <c r="A48" s="5">
        <v>104.6</v>
      </c>
      <c r="B48" s="6">
        <v>4.813960855440893</v>
      </c>
      <c r="C48" s="6">
        <v>4.0319629938188468</v>
      </c>
      <c r="D48" s="6">
        <v>3.3753655752103628</v>
      </c>
      <c r="E48" s="6">
        <v>2.8392573277118549</v>
      </c>
      <c r="F48" s="6">
        <v>2.4072705490255339</v>
      </c>
      <c r="G48" s="6">
        <v>2.059020971140217</v>
      </c>
      <c r="H48" s="6">
        <v>1.7934887748389681</v>
      </c>
      <c r="I48" s="6">
        <v>1.5870766089494039</v>
      </c>
      <c r="J48" s="6">
        <v>1.5033048711950101</v>
      </c>
      <c r="K48" s="6">
        <v>1.4343207125739019</v>
      </c>
      <c r="L48" s="6">
        <v>1.324509900581996</v>
      </c>
      <c r="M48" s="6">
        <v>1.246554284124217</v>
      </c>
      <c r="N48" s="6">
        <v>1.1967863794953859</v>
      </c>
      <c r="O48" s="6">
        <v>1.1645410766792139</v>
      </c>
      <c r="P48" s="6">
        <v>1.1458590411176151</v>
      </c>
      <c r="Q48" s="6">
        <v>1.135685604847452</v>
      </c>
      <c r="R48" s="7">
        <v>1.130168342847383</v>
      </c>
    </row>
    <row r="49" spans="1:18" hidden="1" x14ac:dyDescent="0.25">
      <c r="A49" s="8">
        <v>110</v>
      </c>
      <c r="B49" s="9">
        <v>5.2067450384012872</v>
      </c>
      <c r="C49" s="9">
        <v>4.3672825076497404</v>
      </c>
      <c r="D49" s="9">
        <v>3.6595999103930792</v>
      </c>
      <c r="E49" s="9">
        <v>3.078921017528454</v>
      </c>
      <c r="F49" s="9">
        <v>2.6084268444684522</v>
      </c>
      <c r="G49" s="9">
        <v>2.226900644135362</v>
      </c>
      <c r="H49" s="9">
        <v>1.9337157599018131</v>
      </c>
      <c r="I49" s="9">
        <v>1.704061164751987</v>
      </c>
      <c r="J49" s="9">
        <v>1.61021949521275</v>
      </c>
      <c r="K49" s="9">
        <v>1.5324440379382389</v>
      </c>
      <c r="L49" s="9">
        <v>1.4077019120404679</v>
      </c>
      <c r="M49" s="9">
        <v>1.3180765217934569</v>
      </c>
      <c r="N49" s="9">
        <v>1.259965340780038</v>
      </c>
      <c r="O49" s="9">
        <v>1.2218177884420389</v>
      </c>
      <c r="P49" s="9">
        <v>1.199481367720576</v>
      </c>
      <c r="Q49" s="9">
        <v>1.187450128362882</v>
      </c>
      <c r="R49" s="10">
        <v>1.1813673715826341</v>
      </c>
    </row>
    <row r="50" spans="1:18" hidden="1" x14ac:dyDescent="0.25"/>
    <row r="51" spans="1:18" ht="31.5" hidden="1" x14ac:dyDescent="0.5">
      <c r="A51" s="1" t="s">
        <v>16</v>
      </c>
      <c r="B51" s="1"/>
    </row>
    <row r="52" spans="1:18" hidden="1" x14ac:dyDescent="0.25">
      <c r="A52" s="2"/>
      <c r="B52" s="19" t="s">
        <v>14</v>
      </c>
    </row>
    <row r="53" spans="1:18" hidden="1" x14ac:dyDescent="0.25">
      <c r="A53" s="20" t="s">
        <v>15</v>
      </c>
      <c r="B53" s="22">
        <v>14</v>
      </c>
    </row>
    <row r="54" spans="1:18" hidden="1" x14ac:dyDescent="0.25">
      <c r="A54" s="5">
        <v>29</v>
      </c>
      <c r="B54" s="7">
        <v>713.74006118612601</v>
      </c>
    </row>
    <row r="55" spans="1:18" hidden="1" x14ac:dyDescent="0.25">
      <c r="A55" s="5">
        <v>34.4</v>
      </c>
      <c r="B55" s="7">
        <v>782.46199754189297</v>
      </c>
    </row>
    <row r="56" spans="1:18" hidden="1" x14ac:dyDescent="0.25">
      <c r="A56" s="5">
        <v>39.799999999999997</v>
      </c>
      <c r="B56" s="7">
        <v>851.16288618279918</v>
      </c>
    </row>
    <row r="57" spans="1:18" hidden="1" x14ac:dyDescent="0.25">
      <c r="A57" s="5">
        <v>45.2</v>
      </c>
      <c r="B57" s="7">
        <v>916.14821112660627</v>
      </c>
    </row>
    <row r="58" spans="1:18" hidden="1" x14ac:dyDescent="0.25">
      <c r="A58" s="5">
        <v>50.6</v>
      </c>
      <c r="B58" s="7">
        <v>972.96281779811864</v>
      </c>
    </row>
    <row r="59" spans="1:18" hidden="1" x14ac:dyDescent="0.25">
      <c r="A59" s="5">
        <v>56</v>
      </c>
      <c r="B59" s="7">
        <v>1029.7774244696309</v>
      </c>
    </row>
    <row r="60" spans="1:18" hidden="1" x14ac:dyDescent="0.25">
      <c r="A60" s="5">
        <v>61.400000000000013</v>
      </c>
      <c r="B60" s="7">
        <v>1081.3463230454599</v>
      </c>
    </row>
    <row r="61" spans="1:18" hidden="1" x14ac:dyDescent="0.25">
      <c r="A61" s="5">
        <v>66.800000000000011</v>
      </c>
      <c r="B61" s="7">
        <v>1129.7901189259881</v>
      </c>
    </row>
    <row r="62" spans="1:18" hidden="1" x14ac:dyDescent="0.25">
      <c r="A62" s="5">
        <v>72.2</v>
      </c>
      <c r="B62" s="7">
        <v>1178.2339148065159</v>
      </c>
    </row>
    <row r="63" spans="1:18" hidden="1" x14ac:dyDescent="0.25">
      <c r="A63" s="5">
        <v>77.599999999999994</v>
      </c>
      <c r="B63" s="7">
        <v>1223.233852631889</v>
      </c>
    </row>
    <row r="64" spans="1:18" hidden="1" x14ac:dyDescent="0.25">
      <c r="A64" s="5">
        <v>83</v>
      </c>
      <c r="B64" s="7">
        <v>1268.0168545167789</v>
      </c>
    </row>
    <row r="65" spans="1:17" hidden="1" x14ac:dyDescent="0.25">
      <c r="A65" s="5">
        <v>88.4</v>
      </c>
      <c r="B65" s="7">
        <v>1313.3716018352429</v>
      </c>
    </row>
    <row r="66" spans="1:17" hidden="1" x14ac:dyDescent="0.25">
      <c r="A66" s="5">
        <v>93.800000000000011</v>
      </c>
      <c r="B66" s="7">
        <v>1360.3983721367749</v>
      </c>
    </row>
    <row r="67" spans="1:17" hidden="1" x14ac:dyDescent="0.25">
      <c r="A67" s="5">
        <v>99.2</v>
      </c>
      <c r="B67" s="7">
        <v>1407.4251424383081</v>
      </c>
    </row>
    <row r="68" spans="1:17" hidden="1" x14ac:dyDescent="0.25">
      <c r="A68" s="5">
        <v>104.6</v>
      </c>
      <c r="B68" s="7">
        <v>1459.7669713401519</v>
      </c>
    </row>
    <row r="69" spans="1:17" hidden="1" x14ac:dyDescent="0.25">
      <c r="A69" s="8">
        <v>110</v>
      </c>
      <c r="B69" s="10">
        <v>1516.1366180875441</v>
      </c>
    </row>
    <row r="70" spans="1:17" hidden="1" x14ac:dyDescent="0.25"/>
    <row r="71" spans="1:17" hidden="1" x14ac:dyDescent="0.25"/>
    <row r="72" spans="1:17" ht="28.9" customHeight="1" x14ac:dyDescent="0.5">
      <c r="A72" s="1" t="s">
        <v>17</v>
      </c>
    </row>
    <row r="73" spans="1:17" x14ac:dyDescent="0.25">
      <c r="A73" s="2"/>
      <c r="B73" s="11"/>
      <c r="C73" s="11"/>
      <c r="D73" s="12"/>
    </row>
    <row r="74" spans="1:17" x14ac:dyDescent="0.25">
      <c r="A74" s="5" t="s">
        <v>18</v>
      </c>
      <c r="B74" s="13">
        <f ca="1">FORECAST( $B$29, OFFSET(B54:B69,MATCH($B$29,A54:A69,1)-1,0,2), OFFSET(A54:A69,MATCH($B$29,A54:A69,1)-1,0,2) ) / 10.5</f>
        <v>99.907601263930829</v>
      </c>
      <c r="C74" s="13" t="s">
        <v>19</v>
      </c>
      <c r="D74" s="14"/>
    </row>
    <row r="75" spans="1:17" x14ac:dyDescent="0.25">
      <c r="A75" s="5" t="s">
        <v>20</v>
      </c>
      <c r="B75" s="13">
        <f ca="1">FORECAST( $B$29, OFFSET(B54:B69,MATCH($B$29,A54:A69,1)-1,0,2), OFFSET(A54:A69,MATCH($B$29,A54:A69,1)-1,0,2) )</f>
        <v>1049.0298132712737</v>
      </c>
      <c r="C75" s="13" t="s">
        <v>21</v>
      </c>
      <c r="D75" s="14"/>
    </row>
    <row r="76" spans="1:17" x14ac:dyDescent="0.25">
      <c r="A76" s="8"/>
      <c r="B76" s="15"/>
      <c r="C76" s="15"/>
      <c r="D76" s="16"/>
    </row>
    <row r="79" spans="1:17" ht="28.9" customHeight="1" x14ac:dyDescent="0.5">
      <c r="A79" s="1" t="s">
        <v>22</v>
      </c>
    </row>
    <row r="80" spans="1:17" x14ac:dyDescent="0.25">
      <c r="A80" s="23" t="s">
        <v>14</v>
      </c>
      <c r="B80" s="24">
        <v>8</v>
      </c>
      <c r="C80" s="24">
        <v>8.8000000000000007</v>
      </c>
      <c r="D80" s="24">
        <v>9.6</v>
      </c>
      <c r="E80" s="24">
        <v>10.4</v>
      </c>
      <c r="F80" s="24">
        <v>11.2</v>
      </c>
      <c r="G80" s="24">
        <v>12</v>
      </c>
      <c r="H80" s="24">
        <v>12.8</v>
      </c>
      <c r="I80" s="24">
        <v>13.6</v>
      </c>
      <c r="J80" s="24">
        <v>14.4</v>
      </c>
      <c r="K80" s="24">
        <v>15.2</v>
      </c>
      <c r="L80" s="24">
        <v>16</v>
      </c>
      <c r="M80" s="24">
        <v>16.8</v>
      </c>
      <c r="N80" s="24">
        <v>17.600000000000001</v>
      </c>
      <c r="O80" s="24">
        <v>18.399999999999999</v>
      </c>
      <c r="P80" s="24">
        <v>19.2</v>
      </c>
      <c r="Q80" s="25">
        <v>20</v>
      </c>
    </row>
    <row r="81" spans="1:17" x14ac:dyDescent="0.25">
      <c r="A81" s="8" t="s">
        <v>23</v>
      </c>
      <c r="B81" s="26">
        <f ca="1">FORECAST(
                $B$29,
                OFFSET(B34:B49,MATCH($B$29,A34:A49,1)-1,0,2),
                OFFSET(A34:A49,MATCH($B$29,A34:A49,1)-1,0,2)
                )</f>
        <v>2.7108792460056241</v>
      </c>
      <c r="C81" s="26">
        <f ca="1">FORECAST(
                $B$29,
                OFFSET(C34:C49,MATCH($B$29,A34:A49,1)-1,0,2),
                OFFSET(A34:A49,MATCH($B$29,A34:A49,1)-1,0,2)
                )</f>
        <v>2.2924847023900377</v>
      </c>
      <c r="D81" s="26">
        <f ca="1">FORECAST(
                $B$29,
                OFFSET(D34:D49,MATCH($B$29,A34:A49,1)-1,0,2),
                OFFSET(A34:A49,MATCH($B$29,A34:A49,1)-1,0,2)
                )</f>
        <v>1.9512761506416065</v>
      </c>
      <c r="E81" s="26">
        <f ca="1">FORECAST(
                $B$29,
                OFFSET(E34:E49,MATCH($B$29,A34:A49,1)-1,0,2),
                OFFSET(A34:A49,MATCH($B$29,A34:A49,1)-1,0,2)
                )</f>
        <v>1.6817456235239403</v>
      </c>
      <c r="F81" s="26">
        <f ca="1">FORECAST(
                $B$29,
                OFFSET(F34:F49,MATCH($B$29,A34:A49,1)-1,0,2),
                OFFSET(A34:A49,MATCH($B$29,A34:A49,1)-1,0,2)
                )</f>
        <v>1.4714184806244299</v>
      </c>
      <c r="G81" s="26">
        <f ca="1">FORECAST(
                $B$29,
                OFFSET(G34:G49,MATCH($B$29,A34:A49,1)-1,0,2),
                OFFSET(A34:A49,MATCH($B$29,A34:A49,1)-1,0,2)
                )</f>
        <v>1.3065236994508731</v>
      </c>
      <c r="H81" s="26">
        <f ca="1">FORECAST(
                $B$29,
                OFFSET(H34:H49,MATCH($B$29,A34:A49,1)-1,0,2),
                OFFSET(A34:A49,MATCH($B$29,A34:A49,1)-1,0,2)
                )</f>
        <v>1.1837863259702279</v>
      </c>
      <c r="I81" s="26">
        <f ca="1">FORECAST(
                $B$29,
                OFFSET(I34:I49,MATCH($B$29,A34:A49,1)-1,0,2),
                OFFSET(A34:A49,MATCH($B$29,A34:A49,1)-1,0,2)
                )</f>
        <v>1.0889424381629027</v>
      </c>
      <c r="J81" s="26">
        <f ca="1">FORECAST(
                $B$29,
                OFFSET(K34:K49,MATCH($B$29,A34:A49,1)-1,0,2),
                OFFSET(A34:A49,MATCH($B$29,A34:A49,1)-1,0,2)
                )</f>
        <v>1.0173472386658056</v>
      </c>
      <c r="K81" s="26">
        <f ca="1">FORECAST(
                $B$29,
                OFFSET(L34:L49,MATCH($B$29,A34:A49,1)-1,0,2),
                OFFSET(A34:A49,MATCH($B$29,A34:A49,1)-1,0,2)
                )</f>
        <v>0.96218260423365232</v>
      </c>
      <c r="L81" s="26">
        <f ca="1">FORECAST(
                $B$29,
                OFFSET(M34:M49,MATCH($B$29,A34:A49,1)-1,0,2),
                OFFSET(A34:A49,MATCH($B$29,A34:A49,1)-1,0,2)
                )</f>
        <v>0.91755623266861341</v>
      </c>
      <c r="M81" s="26">
        <f ca="1">FORECAST(
                $B$29,
                OFFSET(N34:N49,MATCH($B$29,A34:A49,1)-1,0,2),
                OFFSET(A34:A49,MATCH($B$29,A34:A49,1)-1,0,2)
                )</f>
        <v>0.88037682318408539</v>
      </c>
      <c r="N81" s="26">
        <f ca="1">FORECAST(
                $B$29,
                OFFSET(O34:O49,MATCH($B$29,A34:A49,1)-1,0,2),
                OFFSET(A34:A49,MATCH($B$29,A34:A49,1)-1,0,2)
                )</f>
        <v>0.84648137718188454</v>
      </c>
      <c r="O81" s="26">
        <f ca="1">FORECAST(
                $B$29,
                OFFSET(P34:P49,MATCH($B$29,A34:A49,1)-1,0,2),
                OFFSET(A34:A49,MATCH($B$29,A34:A49,1)-1,0,2)
                )</f>
        <v>0.81414518250580437</v>
      </c>
      <c r="P81" s="26">
        <f ca="1">FORECAST(
                $B$29,
                OFFSET(Q34:Q49,MATCH($B$29,A34:A49,1)-1,0,2),
                OFFSET(A34:A49,MATCH($B$29,A34:A49,1)-1,0,2)
                )</f>
        <v>0.78220663307789273</v>
      </c>
      <c r="Q81" s="27">
        <f ca="1">FORECAST(
                $B$29,
                OFFSET(R34:R49,MATCH($B$29,A34:A49,1)-1,0,2),
                OFFSET(A34:A49,MATCH($B$29,A34:A49,1)-1,0,2)
                )</f>
        <v>0.75059523166110176</v>
      </c>
    </row>
  </sheetData>
  <sheetProtection sheet="1" objects="1" scenarios="1"/>
  <conditionalFormatting sqref="A29:H29">
    <cfRule type="expression" dxfId="0" priority="1">
      <formula>NOT(AND($B$29&gt;=29, $B$29&lt;=110))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2023-02-21T02:55:54Z</dcterms:created>
  <dcterms:modified xsi:type="dcterms:W3CDTF">2023-03-09T22:13:36Z</dcterms:modified>
</cp:coreProperties>
</file>